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PRESENTATION GENERALE" sheetId="1" r:id="rId1"/>
    <sheet name="STRUCTURE DES POSTES DEFINITIFS" sheetId="2" r:id="rId2"/>
    <sheet name="BESOINS PAR DISCIPLINE" sheetId="3" r:id="rId3"/>
    <sheet name="REPARTITION BILAN ET PROPOSITIO" sheetId="4" r:id="rId4"/>
  </sheets>
  <definedNames/>
  <calcPr fullCalcOnLoad="1"/>
</workbook>
</file>

<file path=xl/sharedStrings.xml><?xml version="1.0" encoding="utf-8"?>
<sst xmlns="http://schemas.openxmlformats.org/spreadsheetml/2006/main" count="177" uniqueCount="140">
  <si>
    <t>description des 3 feuilles</t>
  </si>
  <si>
    <t>FEUILLE « STRUCTURE DES POSTES DEFINITIFS »</t>
  </si>
  <si>
    <t>cette feuille permet de lister les moyens en postes définitifs par discipline</t>
  </si>
  <si>
    <t>FORMULES DE CALCUL </t>
  </si>
  <si>
    <t>NE PAS TOUCHER</t>
  </si>
  <si>
    <t xml:space="preserve">pour chaque discipline mettre dans les encadrés nom du prof et heure poste disponible </t>
  </si>
  <si>
    <t>TABLEUR DGH COLLEGE</t>
  </si>
  <si>
    <t>Personnel a temps complet</t>
  </si>
  <si>
    <t>Personnel à temps partiel</t>
  </si>
  <si>
    <t>La colonne HS permet de vérifier la possibilité</t>
  </si>
  <si>
    <t>d'absorber les HS : base de discussion pour négociation avec IA</t>
  </si>
  <si>
    <t>mode d'emploi</t>
  </si>
  <si>
    <t>MODIFICATION DU TABLEUR ?</t>
  </si>
  <si>
    <r>
      <t>on peut ajouter des profs dans chaque discipline : il faut insérer la ligne entre le 1</t>
    </r>
    <r>
      <rPr>
        <b/>
        <vertAlign val="superscript"/>
        <sz val="10"/>
        <rFont val="MS Sans Serif"/>
        <family val="2"/>
      </rPr>
      <t>er</t>
    </r>
    <r>
      <rPr>
        <b/>
        <sz val="10"/>
        <rFont val="MS Sans Serif"/>
        <family val="2"/>
      </rPr>
      <t xml:space="preserve"> et le second</t>
    </r>
  </si>
  <si>
    <t>1 compléter la feuille « structure en postes définitifs »</t>
  </si>
  <si>
    <t>2 répartir les marges horaires dans la feuille « besoins par disciplines »</t>
  </si>
  <si>
    <t>FEUILLE « BESOINS PAR DISCIPLINES »</t>
  </si>
  <si>
    <t>3 résoudre les écarts dans la feuille « besoins par disciplines »</t>
  </si>
  <si>
    <t xml:space="preserve">Cette feuille permet de calculer les besoins par discipline </t>
  </si>
  <si>
    <t>en remplisant les cases HP/ HS de chaque ligne de discipline</t>
  </si>
  <si>
    <t>générés par la répartition choisie .</t>
  </si>
  <si>
    <t>cad</t>
  </si>
  <si>
    <t xml:space="preserve">- x hp </t>
  </si>
  <si>
    <t>diminution du volume HP de la discipline</t>
  </si>
  <si>
    <t>+ xhp</t>
  </si>
  <si>
    <t>augmentation volume HP de la discipline</t>
  </si>
  <si>
    <t>+ xHS</t>
  </si>
  <si>
    <t>attribution d'HS à la discipline</t>
  </si>
  <si>
    <t xml:space="preserve">EFFECTIFS ET NOMBRE DE CLASSES PAR  NIVEAU </t>
  </si>
  <si>
    <t>4 envisager les conséquences sur les postes dans la feuille</t>
  </si>
  <si>
    <t>« répartition bilan et proposition »</t>
  </si>
  <si>
    <t>Les 26 h hebdomadaires réparties par disciplines</t>
  </si>
  <si>
    <t>Les  heures de marges réparties par niveau et par discipline</t>
  </si>
  <si>
    <t>les heures « statutaires » labo phys svt , UNSS</t>
  </si>
  <si>
    <t>ATTRIBUEE</t>
  </si>
  <si>
    <t>DGH</t>
  </si>
  <si>
    <t>HP</t>
  </si>
  <si>
    <t>HS</t>
  </si>
  <si>
    <t>Cases à compléter  en fonction de la DGH attribuée et de sa répartition en HP et HS</t>
  </si>
  <si>
    <t>AJOUTER UNE COLONNE CLASSE : Insérer une ligne entre la classe n°1 et N°2 du niveau concerné. Les formules de calcul se recopient</t>
  </si>
  <si>
    <t>penser à changer le nombre de classe dans les cases Bleues</t>
  </si>
  <si>
    <t>FEUILLE « REPARTITION BILAN ET PROPOSITIONS »s »</t>
  </si>
  <si>
    <t xml:space="preserve">Cette feuille permet de lister les propositions en postes pour le collège </t>
  </si>
  <si>
    <t xml:space="preserve">Listes des mesures </t>
  </si>
  <si>
    <t>CREATION DE POSTE si écart négatif &gt; à 18h</t>
  </si>
  <si>
    <t>possibles</t>
  </si>
  <si>
    <t>SUPPRESSION DE POSTE si écart positif &gt; à 18h</t>
  </si>
  <si>
    <t>sur les postes</t>
  </si>
  <si>
    <t>Demande de BMP (Bloc de moyen provisoire ) si écart négatif &lt; à 18h</t>
  </si>
  <si>
    <t>Proposition de CSD (Complément de service donné) si écart positif &lt; 18h</t>
  </si>
  <si>
    <t>Par lignes disciplinaires</t>
  </si>
  <si>
    <t>CODES DISCIPLINES</t>
  </si>
  <si>
    <t>DISCIPLINE</t>
  </si>
  <si>
    <t>FRAN/LATIN</t>
  </si>
  <si>
    <t>HEURES SUP POSSIBLES</t>
  </si>
  <si>
    <t>L0201</t>
  </si>
  <si>
    <t>LETTRES CLASSIQUES</t>
  </si>
  <si>
    <t>M Y</t>
  </si>
  <si>
    <t>CPA</t>
  </si>
  <si>
    <t>L0202</t>
  </si>
  <si>
    <t>LETTRES MODERNES</t>
  </si>
  <si>
    <t>M Z</t>
  </si>
  <si>
    <t>HISTOIRE GEO</t>
  </si>
  <si>
    <t>L1000</t>
  </si>
  <si>
    <t>ALLEMAND</t>
  </si>
  <si>
    <t>L0421</t>
  </si>
  <si>
    <t>ANGLAIS</t>
  </si>
  <si>
    <t>L0422</t>
  </si>
  <si>
    <t>ESPAGNOL</t>
  </si>
  <si>
    <t>L0426</t>
  </si>
  <si>
    <t>AUTRE LANGUE</t>
  </si>
  <si>
    <t>L ????</t>
  </si>
  <si>
    <t>MATHEMATIQUES</t>
  </si>
  <si>
    <t>L1300</t>
  </si>
  <si>
    <t>MATHS</t>
  </si>
  <si>
    <t>TP</t>
  </si>
  <si>
    <t>SC.de la VIE et de la TERRE</t>
  </si>
  <si>
    <t>L1600</t>
  </si>
  <si>
    <t>SVT</t>
  </si>
  <si>
    <t>SC. PHYSIQUES</t>
  </si>
  <si>
    <t>L1500</t>
  </si>
  <si>
    <t>SC PHYS</t>
  </si>
  <si>
    <t>TECHNOLOGIE</t>
  </si>
  <si>
    <t>L1400</t>
  </si>
  <si>
    <t>EDUCATION MUSICALE</t>
  </si>
  <si>
    <t>L1700</t>
  </si>
  <si>
    <t>ARTS PLASTIQUES</t>
  </si>
  <si>
    <t>L1800</t>
  </si>
  <si>
    <t>EDUCATION PHYS ET SPORT</t>
  </si>
  <si>
    <t>L1900</t>
  </si>
  <si>
    <t>EPS</t>
  </si>
  <si>
    <t>TOTAL</t>
  </si>
  <si>
    <t>PREPARATION  RENTREE CALCUL DES BESOINS HORAIRES</t>
  </si>
  <si>
    <t>Effectifs</t>
  </si>
  <si>
    <t>=</t>
  </si>
  <si>
    <t>Postes</t>
  </si>
  <si>
    <t>Classes</t>
  </si>
  <si>
    <t>6°1</t>
  </si>
  <si>
    <t>6°2</t>
  </si>
  <si>
    <t>6°3</t>
  </si>
  <si>
    <t>6°4</t>
  </si>
  <si>
    <t>M.H</t>
  </si>
  <si>
    <t>5°1</t>
  </si>
  <si>
    <t>5°2</t>
  </si>
  <si>
    <t>5°3</t>
  </si>
  <si>
    <t>5°4</t>
  </si>
  <si>
    <t>4°1</t>
  </si>
  <si>
    <t>4°2</t>
  </si>
  <si>
    <t>4°3</t>
  </si>
  <si>
    <t>4°4</t>
  </si>
  <si>
    <t>3°1</t>
  </si>
  <si>
    <t>3°2</t>
  </si>
  <si>
    <t>3°3</t>
  </si>
  <si>
    <t>3°4</t>
  </si>
  <si>
    <t>décharges réglementaires</t>
  </si>
  <si>
    <t>Besoins</t>
  </si>
  <si>
    <t>heures</t>
  </si>
  <si>
    <t>Ecart</t>
  </si>
  <si>
    <t>FRANC</t>
  </si>
  <si>
    <t>LATIN</t>
  </si>
  <si>
    <t>H.GEO EMC</t>
  </si>
  <si>
    <t>ALL I</t>
  </si>
  <si>
    <t>ALL II</t>
  </si>
  <si>
    <t>ANG I</t>
  </si>
  <si>
    <t>ANG II</t>
  </si>
  <si>
    <t>ESPA</t>
  </si>
  <si>
    <t>autre LV</t>
  </si>
  <si>
    <t>MATH</t>
  </si>
  <si>
    <t>S.NAT</t>
  </si>
  <si>
    <t>S.PHY</t>
  </si>
  <si>
    <t>A.PLAS</t>
  </si>
  <si>
    <t>E.MUS</t>
  </si>
  <si>
    <t>TECHNO</t>
  </si>
  <si>
    <t>minimale réglementaire</t>
  </si>
  <si>
    <t xml:space="preserve">  D.G.H. attribuée par l'Insp.Acad. =  Heures dont    H.Postes et HSA</t>
  </si>
  <si>
    <t>existantes</t>
  </si>
  <si>
    <t>Autre langue</t>
  </si>
  <si>
    <t>ARTS PLA</t>
  </si>
  <si>
    <t>ED MUS</t>
  </si>
  <si>
    <t>TOTAL HP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</si>
</sst>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YYYY\-MM\-DD"/>
    <numFmt numFmtId="167" formatCode="0.0"/>
  </numFmts>
  <fonts count="21">
    <font>
      <sz val="10"/>
      <name val="MS Sans Serif"/>
      <family val="2"/>
    </font>
    <font>
      <sz val="10"/>
      <name val="Arial"/>
      <family val="0"/>
    </font>
    <font>
      <b/>
      <sz val="12"/>
      <name val="MS Sans Serif"/>
      <family val="2"/>
    </font>
    <font>
      <b/>
      <sz val="10"/>
      <color indexed="10"/>
      <name val="MS Sans Serif"/>
      <family val="2"/>
    </font>
    <font>
      <b/>
      <sz val="10"/>
      <name val="MS Sans Serif"/>
      <family val="2"/>
    </font>
    <font>
      <b/>
      <sz val="15"/>
      <name val="MS Sans Serif"/>
      <family val="2"/>
    </font>
    <font>
      <sz val="10"/>
      <color indexed="8"/>
      <name val="MS Sans Serif"/>
      <family val="2"/>
    </font>
    <font>
      <b/>
      <vertAlign val="superscript"/>
      <sz val="10"/>
      <name val="MS Sans Serif"/>
      <family val="2"/>
    </font>
    <font>
      <sz val="8.5"/>
      <name val="MS Sans Serif"/>
      <family val="2"/>
    </font>
    <font>
      <sz val="10"/>
      <color indexed="10"/>
      <name val="MS Sans Serif"/>
      <family val="2"/>
    </font>
    <font>
      <sz val="12"/>
      <name val="MS Sans Serif"/>
      <family val="2"/>
    </font>
    <font>
      <b/>
      <sz val="10"/>
      <color indexed="12"/>
      <name val="MS Sans Serif"/>
      <family val="2"/>
    </font>
    <font>
      <b/>
      <sz val="12"/>
      <color indexed="12"/>
      <name val="MS Sans Serif"/>
      <family val="2"/>
    </font>
    <font>
      <b/>
      <sz val="8.5"/>
      <name val="MS Sans Serif"/>
      <family val="2"/>
    </font>
    <font>
      <b/>
      <sz val="8.5"/>
      <color indexed="10"/>
      <name val="MS Sans Serif"/>
      <family val="2"/>
    </font>
    <font>
      <sz val="14"/>
      <name val="MS Sans Serif"/>
      <family val="2"/>
    </font>
    <font>
      <b/>
      <sz val="14"/>
      <name val="MS Sans Serif"/>
      <family val="2"/>
    </font>
    <font>
      <b/>
      <sz val="14"/>
      <color indexed="11"/>
      <name val="MS Sans Serif"/>
      <family val="2"/>
    </font>
    <font>
      <b/>
      <sz val="11"/>
      <name val="MS Sans Serif"/>
      <family val="2"/>
    </font>
    <font>
      <b/>
      <sz val="10"/>
      <color indexed="8"/>
      <name val="MS Sans Serif"/>
      <family val="2"/>
    </font>
    <font>
      <b/>
      <sz val="13.5"/>
      <name val="MS Sans Serif"/>
      <family val="2"/>
    </font>
  </fonts>
  <fills count="13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0" fillId="2" borderId="0" xfId="0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0" fillId="0" borderId="0" xfId="0" applyFill="1" applyAlignment="1">
      <alignment/>
    </xf>
    <xf numFmtId="164" fontId="0" fillId="3" borderId="0" xfId="0" applyFill="1" applyAlignment="1">
      <alignment/>
    </xf>
    <xf numFmtId="164" fontId="6" fillId="0" borderId="0" xfId="0" applyFont="1" applyFill="1" applyAlignment="1">
      <alignment/>
    </xf>
    <xf numFmtId="164" fontId="3" fillId="0" borderId="0" xfId="0" applyFont="1" applyFill="1" applyAlignment="1">
      <alignment/>
    </xf>
    <xf numFmtId="164" fontId="0" fillId="4" borderId="0" xfId="0" applyFill="1" applyAlignment="1">
      <alignment/>
    </xf>
    <xf numFmtId="164" fontId="4" fillId="0" borderId="0" xfId="0" applyFont="1" applyFill="1" applyAlignment="1">
      <alignment/>
    </xf>
    <xf numFmtId="164" fontId="0" fillId="5" borderId="0" xfId="0" applyFill="1" applyAlignment="1">
      <alignment/>
    </xf>
    <xf numFmtId="164" fontId="0" fillId="6" borderId="0" xfId="0" applyFill="1" applyAlignment="1">
      <alignment/>
    </xf>
    <xf numFmtId="164" fontId="0" fillId="7" borderId="0" xfId="0" applyFill="1" applyAlignment="1">
      <alignment/>
    </xf>
    <xf numFmtId="164" fontId="4" fillId="0" borderId="0" xfId="0" applyFont="1" applyBorder="1" applyAlignment="1">
      <alignment horizontal="center" vertical="center"/>
    </xf>
    <xf numFmtId="164" fontId="0" fillId="0" borderId="0" xfId="0" applyBorder="1" applyAlignment="1">
      <alignment horizontal="center"/>
    </xf>
    <xf numFmtId="164" fontId="4" fillId="0" borderId="1" xfId="0" applyFont="1" applyFill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164" fontId="8" fillId="0" borderId="0" xfId="0" applyFont="1" applyAlignment="1">
      <alignment horizontal="center"/>
    </xf>
    <xf numFmtId="164" fontId="8" fillId="0" borderId="1" xfId="0" applyFont="1" applyBorder="1" applyAlignment="1">
      <alignment horizontal="center"/>
    </xf>
    <xf numFmtId="164" fontId="0" fillId="0" borderId="0" xfId="0" applyAlignment="1">
      <alignment horizontal="center"/>
    </xf>
    <xf numFmtId="164" fontId="4" fillId="0" borderId="0" xfId="0" applyFont="1" applyFill="1" applyBorder="1" applyAlignment="1">
      <alignment horizontal="center"/>
    </xf>
    <xf numFmtId="165" fontId="8" fillId="0" borderId="0" xfId="0" applyNumberFormat="1" applyFont="1" applyAlignment="1">
      <alignment horizontal="center"/>
    </xf>
    <xf numFmtId="166" fontId="4" fillId="0" borderId="0" xfId="0" applyNumberFormat="1" applyFont="1" applyAlignment="1">
      <alignment/>
    </xf>
    <xf numFmtId="164" fontId="4" fillId="2" borderId="0" xfId="0" applyFont="1" applyFill="1" applyAlignment="1">
      <alignment/>
    </xf>
    <xf numFmtId="164" fontId="2" fillId="2" borderId="0" xfId="0" applyFont="1" applyFill="1" applyAlignment="1">
      <alignment/>
    </xf>
    <xf numFmtId="164" fontId="4" fillId="0" borderId="2" xfId="0" applyFont="1" applyBorder="1" applyAlignment="1">
      <alignment/>
    </xf>
    <xf numFmtId="164" fontId="0" fillId="0" borderId="3" xfId="0" applyFont="1" applyBorder="1" applyAlignment="1">
      <alignment/>
    </xf>
    <xf numFmtId="164" fontId="0" fillId="8" borderId="2" xfId="0" applyFont="1" applyFill="1" applyBorder="1" applyAlignment="1">
      <alignment/>
    </xf>
    <xf numFmtId="164" fontId="0" fillId="0" borderId="3" xfId="0" applyBorder="1" applyAlignment="1">
      <alignment/>
    </xf>
    <xf numFmtId="164" fontId="0" fillId="8" borderId="0" xfId="0" applyFill="1" applyAlignment="1">
      <alignment/>
    </xf>
    <xf numFmtId="164" fontId="0" fillId="0" borderId="0" xfId="0" applyFont="1" applyAlignment="1">
      <alignment/>
    </xf>
    <xf numFmtId="164" fontId="0" fillId="9" borderId="2" xfId="0" applyFont="1" applyFill="1" applyBorder="1" applyAlignment="1">
      <alignment/>
    </xf>
    <xf numFmtId="164" fontId="0" fillId="9" borderId="0" xfId="0" applyFont="1" applyFill="1" applyAlignment="1">
      <alignment/>
    </xf>
    <xf numFmtId="164" fontId="0" fillId="0" borderId="2" xfId="0" applyFont="1" applyFill="1" applyBorder="1" applyAlignment="1">
      <alignment/>
    </xf>
    <xf numFmtId="164" fontId="0" fillId="9" borderId="2" xfId="0" applyFill="1" applyBorder="1" applyAlignment="1">
      <alignment/>
    </xf>
    <xf numFmtId="164" fontId="0" fillId="9" borderId="0" xfId="0" applyFill="1" applyAlignment="1">
      <alignment/>
    </xf>
    <xf numFmtId="164" fontId="0" fillId="0" borderId="2" xfId="0" applyFill="1" applyBorder="1" applyAlignment="1">
      <alignment/>
    </xf>
    <xf numFmtId="164" fontId="0" fillId="0" borderId="3" xfId="0" applyFill="1" applyBorder="1" applyAlignment="1">
      <alignment/>
    </xf>
    <xf numFmtId="164" fontId="9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10" fillId="2" borderId="0" xfId="0" applyFont="1" applyFill="1" applyAlignment="1">
      <alignment/>
    </xf>
    <xf numFmtId="164" fontId="10" fillId="0" borderId="0" xfId="0" applyFont="1" applyAlignment="1">
      <alignment/>
    </xf>
    <xf numFmtId="164" fontId="0" fillId="8" borderId="0" xfId="0" applyFont="1" applyFill="1" applyAlignment="1">
      <alignment/>
    </xf>
    <xf numFmtId="164" fontId="4" fillId="0" borderId="3" xfId="0" applyFont="1" applyBorder="1" applyAlignment="1">
      <alignment/>
    </xf>
    <xf numFmtId="164" fontId="0" fillId="0" borderId="2" xfId="0" applyBorder="1" applyAlignment="1">
      <alignment/>
    </xf>
    <xf numFmtId="164" fontId="0" fillId="0" borderId="2" xfId="0" applyFont="1" applyBorder="1" applyAlignment="1">
      <alignment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/>
    </xf>
    <xf numFmtId="165" fontId="8" fillId="0" borderId="0" xfId="0" applyNumberFormat="1" applyFont="1" applyBorder="1" applyAlignment="1">
      <alignment horizontal="center"/>
    </xf>
    <xf numFmtId="164" fontId="8" fillId="0" borderId="0" xfId="0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4" xfId="0" applyFont="1" applyBorder="1" applyAlignment="1">
      <alignment/>
    </xf>
    <xf numFmtId="164" fontId="8" fillId="0" borderId="5" xfId="0" applyFont="1" applyBorder="1" applyAlignment="1">
      <alignment/>
    </xf>
    <xf numFmtId="164" fontId="8" fillId="0" borderId="6" xfId="0" applyFont="1" applyBorder="1" applyAlignment="1">
      <alignment/>
    </xf>
    <xf numFmtId="164" fontId="0" fillId="0" borderId="5" xfId="0" applyBorder="1" applyAlignment="1">
      <alignment horizontal="center"/>
    </xf>
    <xf numFmtId="164" fontId="0" fillId="0" borderId="6" xfId="0" applyBorder="1" applyAlignment="1">
      <alignment horizontal="center"/>
    </xf>
    <xf numFmtId="167" fontId="8" fillId="0" borderId="7" xfId="0" applyNumberFormat="1" applyFont="1" applyBorder="1" applyAlignment="1">
      <alignment/>
    </xf>
    <xf numFmtId="164" fontId="0" fillId="0" borderId="8" xfId="0" applyFont="1" applyBorder="1" applyAlignment="1">
      <alignment horizontal="center"/>
    </xf>
    <xf numFmtId="164" fontId="0" fillId="0" borderId="7" xfId="0" applyBorder="1" applyAlignment="1">
      <alignment horizontal="center"/>
    </xf>
    <xf numFmtId="165" fontId="8" fillId="0" borderId="7" xfId="0" applyNumberFormat="1" applyFont="1" applyBorder="1" applyAlignment="1">
      <alignment horizontal="center"/>
    </xf>
    <xf numFmtId="164" fontId="8" fillId="0" borderId="7" xfId="0" applyFont="1" applyBorder="1" applyAlignment="1">
      <alignment horizontal="center"/>
    </xf>
    <xf numFmtId="165" fontId="8" fillId="0" borderId="4" xfId="0" applyNumberFormat="1" applyFont="1" applyBorder="1" applyAlignment="1">
      <alignment horizontal="center"/>
    </xf>
    <xf numFmtId="164" fontId="4" fillId="0" borderId="9" xfId="0" applyFont="1" applyBorder="1" applyAlignment="1">
      <alignment horizontal="center"/>
    </xf>
    <xf numFmtId="164" fontId="4" fillId="5" borderId="0" xfId="0" applyFont="1" applyFill="1" applyBorder="1" applyAlignment="1">
      <alignment horizontal="center"/>
    </xf>
    <xf numFmtId="164" fontId="0" fillId="5" borderId="10" xfId="0" applyFont="1" applyFill="1" applyBorder="1" applyAlignment="1">
      <alignment horizontal="center"/>
    </xf>
    <xf numFmtId="164" fontId="0" fillId="0" borderId="11" xfId="0" applyFont="1" applyBorder="1" applyAlignment="1">
      <alignment horizontal="center"/>
    </xf>
    <xf numFmtId="164" fontId="4" fillId="5" borderId="11" xfId="0" applyFont="1" applyFill="1" applyBorder="1" applyAlignment="1">
      <alignment horizontal="center"/>
    </xf>
    <xf numFmtId="164" fontId="0" fillId="5" borderId="0" xfId="0" applyFill="1" applyBorder="1" applyAlignment="1">
      <alignment horizontal="center"/>
    </xf>
    <xf numFmtId="164" fontId="0" fillId="0" borderId="11" xfId="0" applyBorder="1" applyAlignment="1">
      <alignment horizontal="center"/>
    </xf>
    <xf numFmtId="164" fontId="0" fillId="5" borderId="10" xfId="0" applyFill="1" applyBorder="1" applyAlignment="1">
      <alignment horizontal="center"/>
    </xf>
    <xf numFmtId="164" fontId="4" fillId="0" borderId="12" xfId="0" applyFont="1" applyBorder="1" applyAlignment="1">
      <alignment horizontal="center"/>
    </xf>
    <xf numFmtId="164" fontId="2" fillId="2" borderId="10" xfId="0" applyFont="1" applyFill="1" applyBorder="1" applyAlignment="1">
      <alignment horizontal="center"/>
    </xf>
    <xf numFmtId="165" fontId="8" fillId="0" borderId="10" xfId="0" applyNumberFormat="1" applyFont="1" applyBorder="1" applyAlignment="1">
      <alignment horizontal="center"/>
    </xf>
    <xf numFmtId="164" fontId="8" fillId="0" borderId="9" xfId="0" applyFont="1" applyBorder="1" applyAlignment="1">
      <alignment horizontal="center"/>
    </xf>
    <xf numFmtId="165" fontId="8" fillId="0" borderId="9" xfId="0" applyNumberFormat="1" applyFont="1" applyBorder="1" applyAlignment="1">
      <alignment horizontal="center"/>
    </xf>
    <xf numFmtId="164" fontId="0" fillId="0" borderId="9" xfId="0" applyFont="1" applyBorder="1" applyAlignment="1">
      <alignment/>
    </xf>
    <xf numFmtId="164" fontId="8" fillId="2" borderId="13" xfId="0" applyFont="1" applyFill="1" applyBorder="1" applyAlignment="1">
      <alignment horizontal="center"/>
    </xf>
    <xf numFmtId="164" fontId="8" fillId="0" borderId="14" xfId="0" applyFont="1" applyBorder="1" applyAlignment="1">
      <alignment horizontal="center"/>
    </xf>
    <xf numFmtId="164" fontId="0" fillId="2" borderId="11" xfId="0" applyFont="1" applyFill="1" applyBorder="1" applyAlignment="1">
      <alignment horizontal="center" vertical="center"/>
    </xf>
    <xf numFmtId="164" fontId="8" fillId="2" borderId="15" xfId="0" applyFont="1" applyFill="1" applyBorder="1" applyAlignment="1">
      <alignment horizontal="center"/>
    </xf>
    <xf numFmtId="164" fontId="11" fillId="0" borderId="16" xfId="0" applyFont="1" applyBorder="1" applyAlignment="1">
      <alignment horizontal="center"/>
    </xf>
    <xf numFmtId="164" fontId="12" fillId="0" borderId="17" xfId="0" applyFont="1" applyFill="1" applyBorder="1" applyAlignment="1">
      <alignment horizontal="center"/>
    </xf>
    <xf numFmtId="164" fontId="0" fillId="0" borderId="18" xfId="0" applyFont="1" applyBorder="1" applyAlignment="1">
      <alignment horizontal="center"/>
    </xf>
    <xf numFmtId="164" fontId="0" fillId="0" borderId="19" xfId="0" applyFont="1" applyBorder="1" applyAlignment="1">
      <alignment horizontal="center"/>
    </xf>
    <xf numFmtId="164" fontId="4" fillId="0" borderId="20" xfId="0" applyFont="1" applyBorder="1" applyAlignment="1">
      <alignment horizontal="center"/>
    </xf>
    <xf numFmtId="164" fontId="0" fillId="0" borderId="20" xfId="0" applyFont="1" applyBorder="1" applyAlignment="1">
      <alignment horizontal="center"/>
    </xf>
    <xf numFmtId="164" fontId="0" fillId="0" borderId="21" xfId="0" applyBorder="1" applyAlignment="1">
      <alignment horizontal="center"/>
    </xf>
    <xf numFmtId="164" fontId="4" fillId="0" borderId="22" xfId="0" applyFont="1" applyBorder="1" applyAlignment="1">
      <alignment horizontal="center"/>
    </xf>
    <xf numFmtId="164" fontId="4" fillId="0" borderId="23" xfId="0" applyFont="1" applyBorder="1" applyAlignment="1">
      <alignment horizontal="center"/>
    </xf>
    <xf numFmtId="164" fontId="0" fillId="0" borderId="12" xfId="0" applyFont="1" applyBorder="1" applyAlignment="1">
      <alignment horizontal="center" wrapText="1"/>
    </xf>
    <xf numFmtId="164" fontId="0" fillId="0" borderId="0" xfId="0" applyFont="1" applyBorder="1" applyAlignment="1">
      <alignment horizontal="center"/>
    </xf>
    <xf numFmtId="164" fontId="13" fillId="0" borderId="10" xfId="0" applyFont="1" applyBorder="1" applyAlignment="1">
      <alignment horizontal="center"/>
    </xf>
    <xf numFmtId="165" fontId="8" fillId="0" borderId="9" xfId="0" applyNumberFormat="1" applyFont="1" applyBorder="1" applyAlignment="1">
      <alignment horizontal="center" vertical="top"/>
    </xf>
    <xf numFmtId="164" fontId="0" fillId="0" borderId="15" xfId="0" applyFont="1" applyBorder="1" applyAlignment="1">
      <alignment/>
    </xf>
    <xf numFmtId="164" fontId="8" fillId="6" borderId="24" xfId="0" applyFont="1" applyFill="1" applyBorder="1" applyAlignment="1">
      <alignment horizontal="center"/>
    </xf>
    <xf numFmtId="164" fontId="8" fillId="6" borderId="25" xfId="0" applyFont="1" applyFill="1" applyBorder="1" applyAlignment="1">
      <alignment horizontal="center"/>
    </xf>
    <xf numFmtId="164" fontId="8" fillId="10" borderId="26" xfId="0" applyFont="1" applyFill="1" applyBorder="1" applyAlignment="1">
      <alignment horizontal="center"/>
    </xf>
    <xf numFmtId="164" fontId="8" fillId="6" borderId="26" xfId="0" applyFont="1" applyFill="1" applyBorder="1" applyAlignment="1">
      <alignment horizontal="center"/>
    </xf>
    <xf numFmtId="164" fontId="8" fillId="0" borderId="27" xfId="0" applyFont="1" applyBorder="1" applyAlignment="1">
      <alignment horizontal="center"/>
    </xf>
    <xf numFmtId="164" fontId="8" fillId="10" borderId="15" xfId="0" applyFont="1" applyFill="1" applyBorder="1" applyAlignment="1">
      <alignment horizontal="center"/>
    </xf>
    <xf numFmtId="164" fontId="8" fillId="10" borderId="28" xfId="0" applyFont="1" applyFill="1" applyBorder="1" applyAlignment="1">
      <alignment horizontal="center"/>
    </xf>
    <xf numFmtId="164" fontId="4" fillId="0" borderId="26" xfId="0" applyFont="1" applyFill="1" applyBorder="1" applyAlignment="1">
      <alignment horizontal="center"/>
    </xf>
    <xf numFmtId="164" fontId="4" fillId="2" borderId="13" xfId="0" applyFont="1" applyFill="1" applyBorder="1" applyAlignment="1">
      <alignment horizontal="center"/>
    </xf>
    <xf numFmtId="165" fontId="13" fillId="2" borderId="29" xfId="0" applyNumberFormat="1" applyFont="1" applyFill="1" applyBorder="1" applyAlignment="1">
      <alignment horizontal="center"/>
    </xf>
    <xf numFmtId="164" fontId="13" fillId="0" borderId="10" xfId="0" applyFont="1" applyFill="1" applyBorder="1" applyAlignment="1">
      <alignment horizontal="center"/>
    </xf>
    <xf numFmtId="165" fontId="13" fillId="2" borderId="9" xfId="0" applyNumberFormat="1" applyFont="1" applyFill="1" applyBorder="1" applyAlignment="1">
      <alignment horizontal="center"/>
    </xf>
    <xf numFmtId="164" fontId="0" fillId="0" borderId="30" xfId="0" applyFont="1" applyBorder="1" applyAlignment="1">
      <alignment/>
    </xf>
    <xf numFmtId="164" fontId="8" fillId="0" borderId="31" xfId="0" applyFont="1" applyBorder="1" applyAlignment="1">
      <alignment horizontal="center"/>
    </xf>
    <xf numFmtId="164" fontId="8" fillId="0" borderId="32" xfId="0" applyFont="1" applyBorder="1" applyAlignment="1">
      <alignment horizontal="center"/>
    </xf>
    <xf numFmtId="164" fontId="8" fillId="0" borderId="33" xfId="0" applyFont="1" applyFill="1" applyBorder="1" applyAlignment="1">
      <alignment horizontal="center"/>
    </xf>
    <xf numFmtId="164" fontId="8" fillId="0" borderId="33" xfId="0" applyFont="1" applyBorder="1" applyAlignment="1">
      <alignment horizontal="center"/>
    </xf>
    <xf numFmtId="164" fontId="8" fillId="10" borderId="32" xfId="0" applyFont="1" applyFill="1" applyBorder="1" applyAlignment="1">
      <alignment horizontal="center"/>
    </xf>
    <xf numFmtId="164" fontId="8" fillId="0" borderId="32" xfId="0" applyFont="1" applyFill="1" applyBorder="1" applyAlignment="1">
      <alignment horizontal="center"/>
    </xf>
    <xf numFmtId="164" fontId="8" fillId="0" borderId="34" xfId="0" applyFont="1" applyFill="1" applyBorder="1" applyAlignment="1">
      <alignment horizontal="center"/>
    </xf>
    <xf numFmtId="164" fontId="8" fillId="0" borderId="30" xfId="0" applyFont="1" applyFill="1" applyBorder="1" applyAlignment="1">
      <alignment horizontal="center"/>
    </xf>
    <xf numFmtId="164" fontId="8" fillId="0" borderId="35" xfId="0" applyFont="1" applyFill="1" applyBorder="1" applyAlignment="1">
      <alignment horizontal="center"/>
    </xf>
    <xf numFmtId="164" fontId="8" fillId="0" borderId="31" xfId="0" applyFont="1" applyFill="1" applyBorder="1" applyAlignment="1">
      <alignment horizontal="center"/>
    </xf>
    <xf numFmtId="164" fontId="0" fillId="0" borderId="33" xfId="0" applyBorder="1" applyAlignment="1">
      <alignment horizontal="center"/>
    </xf>
    <xf numFmtId="164" fontId="4" fillId="2" borderId="36" xfId="0" applyFont="1" applyFill="1" applyBorder="1" applyAlignment="1">
      <alignment horizontal="center"/>
    </xf>
    <xf numFmtId="165" fontId="13" fillId="0" borderId="27" xfId="0" applyNumberFormat="1" applyFont="1" applyBorder="1" applyAlignment="1">
      <alignment horizontal="center"/>
    </xf>
    <xf numFmtId="164" fontId="13" fillId="0" borderId="13" xfId="0" applyFont="1" applyFill="1" applyBorder="1" applyAlignment="1">
      <alignment horizontal="center"/>
    </xf>
    <xf numFmtId="164" fontId="13" fillId="0" borderId="13" xfId="0" applyFont="1" applyBorder="1" applyAlignment="1">
      <alignment horizontal="center"/>
    </xf>
    <xf numFmtId="165" fontId="13" fillId="0" borderId="15" xfId="0" applyNumberFormat="1" applyFont="1" applyBorder="1" applyAlignment="1">
      <alignment horizontal="center"/>
    </xf>
    <xf numFmtId="164" fontId="8" fillId="6" borderId="31" xfId="0" applyFont="1" applyFill="1" applyBorder="1" applyAlignment="1">
      <alignment horizontal="center"/>
    </xf>
    <xf numFmtId="164" fontId="8" fillId="6" borderId="32" xfId="0" applyFont="1" applyFill="1" applyBorder="1" applyAlignment="1">
      <alignment horizontal="center"/>
    </xf>
    <xf numFmtId="164" fontId="8" fillId="10" borderId="33" xfId="0" applyFont="1" applyFill="1" applyBorder="1" applyAlignment="1">
      <alignment horizontal="center"/>
    </xf>
    <xf numFmtId="164" fontId="8" fillId="6" borderId="33" xfId="0" applyFont="1" applyFill="1" applyBorder="1" applyAlignment="1">
      <alignment horizontal="center"/>
    </xf>
    <xf numFmtId="164" fontId="8" fillId="0" borderId="34" xfId="0" applyFont="1" applyBorder="1" applyAlignment="1">
      <alignment horizontal="center"/>
    </xf>
    <xf numFmtId="164" fontId="8" fillId="10" borderId="30" xfId="0" applyFont="1" applyFill="1" applyBorder="1" applyAlignment="1">
      <alignment horizontal="center"/>
    </xf>
    <xf numFmtId="164" fontId="8" fillId="10" borderId="35" xfId="0" applyFont="1" applyFill="1" applyBorder="1" applyAlignment="1">
      <alignment horizontal="center"/>
    </xf>
    <xf numFmtId="164" fontId="0" fillId="0" borderId="33" xfId="0" applyFill="1" applyBorder="1" applyAlignment="1">
      <alignment horizontal="center"/>
    </xf>
    <xf numFmtId="165" fontId="13" fillId="2" borderId="21" xfId="0" applyNumberFormat="1" applyFont="1" applyFill="1" applyBorder="1" applyAlignment="1">
      <alignment horizontal="center"/>
    </xf>
    <xf numFmtId="164" fontId="13" fillId="0" borderId="37" xfId="0" applyFont="1" applyFill="1" applyBorder="1" applyAlignment="1">
      <alignment horizontal="center"/>
    </xf>
    <xf numFmtId="164" fontId="13" fillId="0" borderId="37" xfId="0" applyFont="1" applyBorder="1" applyAlignment="1">
      <alignment horizontal="center"/>
    </xf>
    <xf numFmtId="165" fontId="13" fillId="2" borderId="22" xfId="0" applyNumberFormat="1" applyFont="1" applyFill="1" applyBorder="1" applyAlignment="1">
      <alignment horizontal="center"/>
    </xf>
    <xf numFmtId="164" fontId="8" fillId="0" borderId="30" xfId="0" applyFont="1" applyBorder="1" applyAlignment="1">
      <alignment horizontal="center"/>
    </xf>
    <xf numFmtId="164" fontId="8" fillId="0" borderId="35" xfId="0" applyFont="1" applyBorder="1" applyAlignment="1">
      <alignment horizontal="center"/>
    </xf>
    <xf numFmtId="165" fontId="8" fillId="0" borderId="34" xfId="0" applyNumberFormat="1" applyFont="1" applyBorder="1" applyAlignment="1">
      <alignment horizontal="center"/>
    </xf>
    <xf numFmtId="164" fontId="8" fillId="0" borderId="15" xfId="0" applyFont="1" applyFill="1" applyBorder="1" applyAlignment="1">
      <alignment horizontal="center"/>
    </xf>
    <xf numFmtId="164" fontId="8" fillId="11" borderId="33" xfId="0" applyFont="1" applyFill="1" applyBorder="1" applyAlignment="1">
      <alignment horizontal="center"/>
    </xf>
    <xf numFmtId="164" fontId="8" fillId="6" borderId="35" xfId="0" applyFont="1" applyFill="1" applyBorder="1" applyAlignment="1">
      <alignment horizontal="center"/>
    </xf>
    <xf numFmtId="165" fontId="13" fillId="2" borderId="34" xfId="0" applyNumberFormat="1" applyFont="1" applyFill="1" applyBorder="1" applyAlignment="1">
      <alignment horizontal="center"/>
    </xf>
    <xf numFmtId="164" fontId="13" fillId="0" borderId="36" xfId="0" applyFont="1" applyFill="1" applyBorder="1" applyAlignment="1">
      <alignment horizontal="center"/>
    </xf>
    <xf numFmtId="164" fontId="13" fillId="0" borderId="36" xfId="0" applyFont="1" applyBorder="1" applyAlignment="1">
      <alignment horizontal="center"/>
    </xf>
    <xf numFmtId="165" fontId="13" fillId="2" borderId="30" xfId="0" applyNumberFormat="1" applyFont="1" applyFill="1" applyBorder="1" applyAlignment="1">
      <alignment horizontal="center"/>
    </xf>
    <xf numFmtId="164" fontId="0" fillId="7" borderId="33" xfId="0" applyFill="1" applyBorder="1" applyAlignment="1">
      <alignment horizontal="center"/>
    </xf>
    <xf numFmtId="164" fontId="8" fillId="0" borderId="30" xfId="0" applyFont="1" applyBorder="1" applyAlignment="1">
      <alignment/>
    </xf>
    <xf numFmtId="164" fontId="13" fillId="2" borderId="31" xfId="0" applyFont="1" applyFill="1" applyBorder="1" applyAlignment="1">
      <alignment horizontal="center"/>
    </xf>
    <xf numFmtId="164" fontId="13" fillId="2" borderId="33" xfId="0" applyFont="1" applyFill="1" applyBorder="1" applyAlignment="1">
      <alignment horizontal="center"/>
    </xf>
    <xf numFmtId="164" fontId="13" fillId="0" borderId="33" xfId="0" applyFont="1" applyFill="1" applyBorder="1" applyAlignment="1">
      <alignment horizontal="center"/>
    </xf>
    <xf numFmtId="164" fontId="8" fillId="2" borderId="34" xfId="0" applyFont="1" applyFill="1" applyBorder="1" applyAlignment="1">
      <alignment horizontal="center"/>
    </xf>
    <xf numFmtId="164" fontId="8" fillId="2" borderId="30" xfId="0" applyFont="1" applyFill="1" applyBorder="1" applyAlignment="1">
      <alignment horizontal="center"/>
    </xf>
    <xf numFmtId="164" fontId="13" fillId="2" borderId="33" xfId="0" applyNumberFormat="1" applyFont="1" applyFill="1" applyBorder="1" applyAlignment="1">
      <alignment horizontal="center"/>
    </xf>
    <xf numFmtId="164" fontId="4" fillId="0" borderId="37" xfId="0" applyFont="1" applyFill="1" applyBorder="1" applyAlignment="1">
      <alignment horizontal="center"/>
    </xf>
    <xf numFmtId="165" fontId="13" fillId="0" borderId="9" xfId="0" applyNumberFormat="1" applyFont="1" applyBorder="1" applyAlignment="1">
      <alignment horizontal="center"/>
    </xf>
    <xf numFmtId="164" fontId="13" fillId="0" borderId="32" xfId="0" applyFont="1" applyFill="1" applyBorder="1" applyAlignment="1">
      <alignment horizontal="center"/>
    </xf>
    <xf numFmtId="164" fontId="0" fillId="0" borderId="36" xfId="0" applyBorder="1" applyAlignment="1">
      <alignment horizontal="center"/>
    </xf>
    <xf numFmtId="164" fontId="4" fillId="0" borderId="36" xfId="0" applyFont="1" applyFill="1" applyBorder="1" applyAlignment="1">
      <alignment horizontal="center"/>
    </xf>
    <xf numFmtId="164" fontId="14" fillId="0" borderId="13" xfId="0" applyFont="1" applyBorder="1" applyAlignment="1">
      <alignment horizontal="center"/>
    </xf>
    <xf numFmtId="164" fontId="0" fillId="0" borderId="38" xfId="0" applyBorder="1" applyAlignment="1">
      <alignment/>
    </xf>
    <xf numFmtId="164" fontId="0" fillId="0" borderId="39" xfId="0" applyFont="1" applyBorder="1" applyAlignment="1">
      <alignment horizontal="center"/>
    </xf>
    <xf numFmtId="164" fontId="0" fillId="0" borderId="40" xfId="0" applyFont="1" applyBorder="1" applyAlignment="1">
      <alignment horizontal="center"/>
    </xf>
    <xf numFmtId="164" fontId="0" fillId="0" borderId="41" xfId="0" applyBorder="1" applyAlignment="1">
      <alignment/>
    </xf>
    <xf numFmtId="164" fontId="0" fillId="0" borderId="42" xfId="0" applyBorder="1" applyAlignment="1">
      <alignment horizontal="center"/>
    </xf>
    <xf numFmtId="164" fontId="0" fillId="0" borderId="43" xfId="0" applyBorder="1" applyAlignment="1">
      <alignment horizontal="center"/>
    </xf>
    <xf numFmtId="164" fontId="0" fillId="0" borderId="44" xfId="0" applyBorder="1" applyAlignment="1">
      <alignment horizontal="center"/>
    </xf>
    <xf numFmtId="164" fontId="4" fillId="2" borderId="17" xfId="0" applyFont="1" applyFill="1" applyBorder="1" applyAlignment="1">
      <alignment horizontal="center"/>
    </xf>
    <xf numFmtId="165" fontId="13" fillId="2" borderId="45" xfId="0" applyNumberFormat="1" applyFont="1" applyFill="1" applyBorder="1" applyAlignment="1">
      <alignment horizontal="center"/>
    </xf>
    <xf numFmtId="164" fontId="13" fillId="2" borderId="45" xfId="0" applyFont="1" applyFill="1" applyBorder="1" applyAlignment="1">
      <alignment horizontal="center"/>
    </xf>
    <xf numFmtId="164" fontId="15" fillId="0" borderId="0" xfId="0" applyFont="1" applyAlignment="1">
      <alignment/>
    </xf>
    <xf numFmtId="164" fontId="15" fillId="0" borderId="0" xfId="0" applyFont="1" applyBorder="1" applyAlignment="1">
      <alignment horizontal="center"/>
    </xf>
    <xf numFmtId="164" fontId="16" fillId="0" borderId="0" xfId="0" applyFont="1" applyAlignment="1">
      <alignment horizontal="center"/>
    </xf>
    <xf numFmtId="164" fontId="15" fillId="0" borderId="0" xfId="0" applyFont="1" applyAlignment="1">
      <alignment horizontal="center"/>
    </xf>
    <xf numFmtId="164" fontId="15" fillId="0" borderId="5" xfId="0" applyFont="1" applyBorder="1" applyAlignment="1">
      <alignment horizontal="center"/>
    </xf>
    <xf numFmtId="164" fontId="17" fillId="0" borderId="1" xfId="0" applyFont="1" applyFill="1" applyBorder="1" applyAlignment="1">
      <alignment horizontal="center"/>
    </xf>
    <xf numFmtId="165" fontId="18" fillId="2" borderId="1" xfId="0" applyNumberFormat="1" applyFont="1" applyFill="1" applyBorder="1" applyAlignment="1">
      <alignment horizontal="center"/>
    </xf>
    <xf numFmtId="164" fontId="15" fillId="0" borderId="11" xfId="0" applyFont="1" applyBorder="1" applyAlignment="1">
      <alignment horizontal="center"/>
    </xf>
    <xf numFmtId="165" fontId="15" fillId="0" borderId="0" xfId="0" applyNumberFormat="1" applyFont="1" applyAlignment="1">
      <alignment horizontal="center"/>
    </xf>
    <xf numFmtId="164" fontId="4" fillId="0" borderId="46" xfId="0" applyFont="1" applyFill="1" applyBorder="1" applyAlignment="1">
      <alignment horizontal="center"/>
    </xf>
    <xf numFmtId="165" fontId="8" fillId="0" borderId="46" xfId="0" applyNumberFormat="1" applyFont="1" applyBorder="1" applyAlignment="1">
      <alignment horizontal="center"/>
    </xf>
    <xf numFmtId="164" fontId="8" fillId="0" borderId="47" xfId="0" applyFont="1" applyBorder="1" applyAlignment="1">
      <alignment horizontal="center"/>
    </xf>
    <xf numFmtId="164" fontId="3" fillId="0" borderId="0" xfId="0" applyFont="1" applyFill="1" applyAlignment="1">
      <alignment horizontal="center"/>
    </xf>
    <xf numFmtId="164" fontId="19" fillId="2" borderId="1" xfId="0" applyFont="1" applyFill="1" applyBorder="1" applyAlignment="1">
      <alignment horizontal="center"/>
    </xf>
    <xf numFmtId="165" fontId="8" fillId="2" borderId="1" xfId="0" applyNumberFormat="1" applyFont="1" applyFill="1" applyBorder="1" applyAlignment="1">
      <alignment horizontal="center"/>
    </xf>
    <xf numFmtId="164" fontId="8" fillId="2" borderId="48" xfId="0" applyFont="1" applyFill="1" applyBorder="1" applyAlignment="1">
      <alignment horizontal="center"/>
    </xf>
    <xf numFmtId="164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4" fontId="2" fillId="0" borderId="6" xfId="0" applyFont="1" applyBorder="1" applyAlignment="1">
      <alignment horizontal="center"/>
    </xf>
    <xf numFmtId="164" fontId="2" fillId="0" borderId="5" xfId="0" applyFon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4" fontId="0" fillId="0" borderId="49" xfId="0" applyBorder="1" applyAlignment="1">
      <alignment/>
    </xf>
    <xf numFmtId="164" fontId="2" fillId="0" borderId="50" xfId="0" applyFont="1" applyBorder="1" applyAlignment="1">
      <alignment/>
    </xf>
    <xf numFmtId="164" fontId="2" fillId="0" borderId="51" xfId="0" applyFont="1" applyBorder="1" applyAlignment="1">
      <alignment horizontal="center"/>
    </xf>
    <xf numFmtId="164" fontId="2" fillId="0" borderId="49" xfId="0" applyFont="1" applyBorder="1" applyAlignment="1">
      <alignment horizontal="center"/>
    </xf>
    <xf numFmtId="165" fontId="2" fillId="0" borderId="50" xfId="0" applyNumberFormat="1" applyFont="1" applyBorder="1" applyAlignment="1">
      <alignment horizontal="center"/>
    </xf>
    <xf numFmtId="164" fontId="10" fillId="0" borderId="49" xfId="0" applyFont="1" applyBorder="1" applyAlignment="1">
      <alignment/>
    </xf>
    <xf numFmtId="164" fontId="0" fillId="0" borderId="50" xfId="0" applyBorder="1" applyAlignment="1">
      <alignment/>
    </xf>
    <xf numFmtId="164" fontId="2" fillId="0" borderId="52" xfId="0" applyFont="1" applyBorder="1" applyAlignment="1">
      <alignment horizontal="center"/>
    </xf>
    <xf numFmtId="164" fontId="0" fillId="0" borderId="53" xfId="0" applyBorder="1" applyAlignment="1">
      <alignment horizontal="center"/>
    </xf>
    <xf numFmtId="164" fontId="2" fillId="0" borderId="53" xfId="0" applyFont="1" applyBorder="1" applyAlignment="1">
      <alignment horizontal="center"/>
    </xf>
    <xf numFmtId="165" fontId="0" fillId="0" borderId="54" xfId="0" applyNumberFormat="1" applyBorder="1" applyAlignment="1">
      <alignment horizontal="center"/>
    </xf>
    <xf numFmtId="164" fontId="2" fillId="0" borderId="49" xfId="0" applyFont="1" applyBorder="1" applyAlignment="1">
      <alignment/>
    </xf>
    <xf numFmtId="164" fontId="2" fillId="0" borderId="55" xfId="0" applyFont="1" applyBorder="1" applyAlignment="1">
      <alignment horizontal="center"/>
    </xf>
    <xf numFmtId="164" fontId="0" fillId="0" borderId="55" xfId="0" applyBorder="1" applyAlignment="1">
      <alignment horizontal="center"/>
    </xf>
    <xf numFmtId="165" fontId="0" fillId="0" borderId="56" xfId="0" applyNumberFormat="1" applyBorder="1" applyAlignment="1">
      <alignment horizontal="center"/>
    </xf>
    <xf numFmtId="164" fontId="4" fillId="0" borderId="49" xfId="0" applyFont="1" applyBorder="1" applyAlignment="1">
      <alignment/>
    </xf>
    <xf numFmtId="164" fontId="0" fillId="12" borderId="49" xfId="0" applyFill="1" applyBorder="1" applyAlignment="1">
      <alignment horizontal="center"/>
    </xf>
    <xf numFmtId="165" fontId="0" fillId="12" borderId="50" xfId="0" applyNumberFormat="1" applyFill="1" applyBorder="1" applyAlignment="1">
      <alignment horizontal="center"/>
    </xf>
    <xf numFmtId="164" fontId="0" fillId="0" borderId="49" xfId="0" applyFont="1" applyBorder="1" applyAlignment="1">
      <alignment/>
    </xf>
    <xf numFmtId="164" fontId="0" fillId="0" borderId="49" xfId="0" applyBorder="1" applyAlignment="1">
      <alignment horizontal="center"/>
    </xf>
    <xf numFmtId="165" fontId="0" fillId="0" borderId="50" xfId="0" applyNumberFormat="1" applyBorder="1" applyAlignment="1">
      <alignment horizontal="center"/>
    </xf>
    <xf numFmtId="164" fontId="4" fillId="0" borderId="49" xfId="0" applyFont="1" applyFill="1" applyBorder="1" applyAlignment="1">
      <alignment/>
    </xf>
    <xf numFmtId="164" fontId="4" fillId="0" borderId="57" xfId="0" applyFont="1" applyFill="1" applyBorder="1" applyAlignment="1">
      <alignment/>
    </xf>
    <xf numFmtId="164" fontId="20" fillId="0" borderId="49" xfId="0" applyFont="1" applyBorder="1" applyAlignment="1">
      <alignment horizontal="center"/>
    </xf>
    <xf numFmtId="165" fontId="20" fillId="0" borderId="50" xfId="0" applyNumberFormat="1" applyFont="1" applyBorder="1" applyAlignment="1">
      <alignment horizontal="center"/>
    </xf>
    <xf numFmtId="164" fontId="20" fillId="0" borderId="49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33FF"/>
      <rgbColor rgb="0000FF66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66FF66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47625</xdr:rowOff>
    </xdr:from>
    <xdr:to>
      <xdr:col>1</xdr:col>
      <xdr:colOff>533400</xdr:colOff>
      <xdr:row>7</xdr:row>
      <xdr:rowOff>133350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304925" cy="1257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13">
      <selection activeCell="H53" sqref="H53"/>
    </sheetView>
  </sheetViews>
  <sheetFormatPr defaultColWidth="11.421875" defaultRowHeight="12.75"/>
  <cols>
    <col min="1" max="9" width="11.57421875" style="0" customWidth="1"/>
    <col min="10" max="10" width="15.00390625" style="0" customWidth="1"/>
    <col min="11" max="16384" width="11.57421875" style="0" customWidth="1"/>
  </cols>
  <sheetData>
    <row r="1" ht="12.75">
      <c r="G1" t="s">
        <v>0</v>
      </c>
    </row>
    <row r="3" spans="7:8" s="1" customFormat="1" ht="15.75">
      <c r="G3" s="1" t="s">
        <v>1</v>
      </c>
      <c r="H3"/>
    </row>
    <row r="4" ht="12.75"/>
    <row r="5" ht="12.75">
      <c r="H5" t="s">
        <v>2</v>
      </c>
    </row>
    <row r="7" spans="8:11" ht="12.75">
      <c r="H7" s="2"/>
      <c r="I7" s="3" t="s">
        <v>3</v>
      </c>
      <c r="K7" s="3" t="s">
        <v>4</v>
      </c>
    </row>
    <row r="9" ht="14.25">
      <c r="I9" s="4" t="s">
        <v>5</v>
      </c>
    </row>
    <row r="10" spans="1:11" s="6" customFormat="1" ht="20.25">
      <c r="A10" s="5" t="s">
        <v>6</v>
      </c>
      <c r="H10" s="7"/>
      <c r="I10" s="8" t="s">
        <v>7</v>
      </c>
      <c r="K10" s="9"/>
    </row>
    <row r="11" spans="8:11" s="6" customFormat="1" ht="14.25">
      <c r="H11" s="10"/>
      <c r="I11" s="8" t="s">
        <v>8</v>
      </c>
      <c r="K11" s="9" t="s">
        <v>9</v>
      </c>
    </row>
    <row r="12" spans="9:11" s="6" customFormat="1" ht="14.25">
      <c r="I12" s="8"/>
      <c r="K12" s="9" t="s">
        <v>10</v>
      </c>
    </row>
    <row r="13" spans="1:11" s="6" customFormat="1" ht="14.25">
      <c r="A13" s="11" t="s">
        <v>11</v>
      </c>
      <c r="G13" s="4" t="s">
        <v>12</v>
      </c>
      <c r="I13" s="8"/>
      <c r="K13" s="9"/>
    </row>
    <row r="14" spans="7:11" s="6" customFormat="1" ht="15">
      <c r="G14" s="4" t="s">
        <v>13</v>
      </c>
      <c r="I14" s="8"/>
      <c r="K14" s="9"/>
    </row>
    <row r="15" spans="1:11" s="6" customFormat="1" ht="14.25">
      <c r="A15" s="6" t="s">
        <v>14</v>
      </c>
      <c r="G15" s="4"/>
      <c r="I15" s="8"/>
      <c r="K15" s="9"/>
    </row>
    <row r="16" spans="9:11" s="6" customFormat="1" ht="14.25">
      <c r="I16" s="8"/>
      <c r="K16" s="9"/>
    </row>
    <row r="17" spans="1:9" ht="16.5">
      <c r="A17" t="s">
        <v>15</v>
      </c>
      <c r="G17" s="1" t="s">
        <v>16</v>
      </c>
      <c r="I17" s="1"/>
    </row>
    <row r="19" spans="1:8" ht="14.25">
      <c r="A19" t="s">
        <v>17</v>
      </c>
      <c r="H19" s="4" t="s">
        <v>18</v>
      </c>
    </row>
    <row r="20" spans="2:8" ht="14.25">
      <c r="B20" t="s">
        <v>19</v>
      </c>
      <c r="H20" s="4" t="s">
        <v>20</v>
      </c>
    </row>
    <row r="21" spans="2:8" ht="14.25">
      <c r="B21" t="s">
        <v>21</v>
      </c>
      <c r="H21" s="4"/>
    </row>
    <row r="22" spans="2:11" ht="14.25">
      <c r="B22" t="s">
        <v>22</v>
      </c>
      <c r="C22" t="s">
        <v>23</v>
      </c>
      <c r="H22" s="2"/>
      <c r="I22" s="3" t="s">
        <v>3</v>
      </c>
      <c r="K22" s="3" t="s">
        <v>4</v>
      </c>
    </row>
    <row r="23" spans="2:3" ht="14.25">
      <c r="B23" t="s">
        <v>24</v>
      </c>
      <c r="C23" t="s">
        <v>25</v>
      </c>
    </row>
    <row r="24" spans="2:3" ht="14.25">
      <c r="B24" t="s">
        <v>26</v>
      </c>
      <c r="C24" t="s">
        <v>27</v>
      </c>
    </row>
    <row r="25" spans="8:9" ht="14.25">
      <c r="H25" s="12"/>
      <c r="I25" s="4" t="s">
        <v>28</v>
      </c>
    </row>
    <row r="26" spans="1:9" ht="14.25">
      <c r="A26" t="s">
        <v>29</v>
      </c>
      <c r="I26" s="4"/>
    </row>
    <row r="27" spans="1:9" ht="14.25">
      <c r="A27" t="s">
        <v>30</v>
      </c>
      <c r="H27" s="13"/>
      <c r="I27" s="4" t="s">
        <v>31</v>
      </c>
    </row>
    <row r="28" ht="14.25">
      <c r="I28" s="4"/>
    </row>
    <row r="29" spans="8:9" ht="14.25">
      <c r="H29" s="7"/>
      <c r="I29" s="4" t="s">
        <v>32</v>
      </c>
    </row>
    <row r="30" ht="14.25">
      <c r="I30" s="4"/>
    </row>
    <row r="31" spans="8:9" ht="14.25">
      <c r="H31" s="14"/>
      <c r="I31" s="4" t="s">
        <v>33</v>
      </c>
    </row>
    <row r="34" ht="14.25"/>
    <row r="35" spans="8:15" ht="14.25">
      <c r="H35" s="15" t="s">
        <v>34</v>
      </c>
      <c r="I35" s="15"/>
      <c r="J35" s="15"/>
      <c r="K35" s="16"/>
      <c r="L35" s="17"/>
      <c r="M35" s="18"/>
      <c r="N35" s="19"/>
      <c r="O35" s="20"/>
    </row>
    <row r="36" spans="8:15" ht="14.25">
      <c r="H36" s="21"/>
      <c r="I36" s="21"/>
      <c r="J36" s="21"/>
      <c r="K36" s="16"/>
      <c r="L36" s="22" t="s">
        <v>35</v>
      </c>
      <c r="M36" s="23" t="s">
        <v>36</v>
      </c>
      <c r="N36" s="19"/>
      <c r="O36" s="19" t="s">
        <v>37</v>
      </c>
    </row>
    <row r="37" ht="14.25">
      <c r="I37" s="4" t="s">
        <v>38</v>
      </c>
    </row>
    <row r="38" ht="14.25">
      <c r="A38" s="24">
        <v>42370</v>
      </c>
    </row>
    <row r="40" ht="14.25">
      <c r="G40" s="4" t="s">
        <v>12</v>
      </c>
    </row>
    <row r="41" ht="12.75">
      <c r="G41" t="s">
        <v>39</v>
      </c>
    </row>
    <row r="42" ht="12.75">
      <c r="H42" t="s">
        <v>40</v>
      </c>
    </row>
    <row r="45" ht="14.25">
      <c r="G45" s="4" t="s">
        <v>41</v>
      </c>
    </row>
    <row r="46" ht="14.25"/>
    <row r="47" ht="14.25">
      <c r="H47" s="4" t="s">
        <v>42</v>
      </c>
    </row>
    <row r="49" spans="6:8" ht="12.75">
      <c r="F49" t="s">
        <v>43</v>
      </c>
      <c r="H49" t="s">
        <v>44</v>
      </c>
    </row>
    <row r="50" spans="6:8" ht="12.75">
      <c r="F50" t="s">
        <v>45</v>
      </c>
      <c r="H50" t="s">
        <v>46</v>
      </c>
    </row>
    <row r="51" spans="6:8" ht="12.75">
      <c r="F51" t="s">
        <v>47</v>
      </c>
      <c r="H51" t="s">
        <v>48</v>
      </c>
    </row>
    <row r="52" ht="12.75">
      <c r="H52" t="s">
        <v>49</v>
      </c>
    </row>
  </sheetData>
  <sheetProtection selectLockedCells="1" selectUnlockedCells="1"/>
  <mergeCells count="1">
    <mergeCell ref="H35:J3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4"/>
  <sheetViews>
    <sheetView workbookViewId="0" topLeftCell="A61">
      <selection activeCell="G74" sqref="G74"/>
    </sheetView>
  </sheetViews>
  <sheetFormatPr defaultColWidth="11.421875" defaultRowHeight="12.75"/>
  <cols>
    <col min="1" max="1" width="17.140625" style="0" customWidth="1"/>
    <col min="3" max="3" width="23.140625" style="0" customWidth="1"/>
    <col min="5" max="5" width="6.421875" style="0" customWidth="1"/>
  </cols>
  <sheetData>
    <row r="1" spans="1:3" ht="12.75">
      <c r="A1" t="s">
        <v>50</v>
      </c>
      <c r="B1" t="s">
        <v>51</v>
      </c>
      <c r="C1" t="s">
        <v>52</v>
      </c>
    </row>
    <row r="2" spans="1:7" ht="17.25" customHeight="1">
      <c r="A2" s="25" t="s">
        <v>53</v>
      </c>
      <c r="B2" s="2"/>
      <c r="C2" s="2"/>
      <c r="D2" s="26">
        <f>SUM(D3+D6)</f>
        <v>82</v>
      </c>
      <c r="G2" s="4" t="s">
        <v>54</v>
      </c>
    </row>
    <row r="3" spans="2:4" ht="14.25">
      <c r="B3" s="25" t="s">
        <v>55</v>
      </c>
      <c r="C3" s="25" t="s">
        <v>56</v>
      </c>
      <c r="D3" s="25">
        <f>SUM(D4:D5)</f>
        <v>10</v>
      </c>
    </row>
    <row r="4" spans="2:4" ht="14.25">
      <c r="B4" s="4"/>
      <c r="C4" s="27"/>
      <c r="D4" s="28">
        <v>0</v>
      </c>
    </row>
    <row r="5" spans="3:7" ht="14.25">
      <c r="C5" s="29" t="s">
        <v>57</v>
      </c>
      <c r="D5" s="30">
        <v>10</v>
      </c>
      <c r="E5" t="s">
        <v>58</v>
      </c>
      <c r="G5" s="31">
        <v>0</v>
      </c>
    </row>
    <row r="6" spans="2:4" s="4" customFormat="1" ht="14.25">
      <c r="B6" s="25" t="s">
        <v>59</v>
      </c>
      <c r="C6" s="25" t="s">
        <v>60</v>
      </c>
      <c r="D6" s="25">
        <f>SUM(D7:D11)</f>
        <v>72</v>
      </c>
    </row>
    <row r="7" spans="3:7" s="32" customFormat="1" ht="14.25">
      <c r="C7" s="33" t="s">
        <v>61</v>
      </c>
      <c r="D7" s="28">
        <v>18</v>
      </c>
      <c r="G7" s="34">
        <v>1</v>
      </c>
    </row>
    <row r="8" spans="3:7" s="32" customFormat="1" ht="14.25">
      <c r="C8" s="33"/>
      <c r="D8" s="28">
        <v>18</v>
      </c>
      <c r="G8" s="34">
        <v>1</v>
      </c>
    </row>
    <row r="9" spans="3:7" s="32" customFormat="1" ht="14.25">
      <c r="C9" s="35"/>
      <c r="D9" s="28">
        <v>0</v>
      </c>
      <c r="G9" s="34"/>
    </row>
    <row r="10" spans="3:7" s="32" customFormat="1" ht="14.25">
      <c r="C10" s="33"/>
      <c r="D10" s="28">
        <v>18</v>
      </c>
      <c r="G10" s="34">
        <v>1</v>
      </c>
    </row>
    <row r="11" spans="3:7" ht="14.25">
      <c r="C11" s="36"/>
      <c r="D11" s="30">
        <v>18</v>
      </c>
      <c r="G11" s="37">
        <v>1</v>
      </c>
    </row>
    <row r="12" spans="1:4" s="1" customFormat="1" ht="18.75" customHeight="1">
      <c r="A12" s="26" t="s">
        <v>62</v>
      </c>
      <c r="B12" s="26"/>
      <c r="C12" s="26"/>
      <c r="D12" s="26">
        <f>D13</f>
        <v>54</v>
      </c>
    </row>
    <row r="13" spans="2:7" s="4" customFormat="1" ht="14.25">
      <c r="B13" s="25" t="s">
        <v>63</v>
      </c>
      <c r="C13" s="25" t="s">
        <v>62</v>
      </c>
      <c r="D13" s="25">
        <f>SUM(D14:D17)</f>
        <v>54</v>
      </c>
      <c r="G13" s="11"/>
    </row>
    <row r="14" spans="3:7" ht="14.25">
      <c r="C14" s="36"/>
      <c r="D14" s="30">
        <v>18</v>
      </c>
      <c r="G14" s="37">
        <v>1</v>
      </c>
    </row>
    <row r="15" spans="3:7" ht="14.25">
      <c r="C15" s="36"/>
      <c r="D15" s="30">
        <v>18</v>
      </c>
      <c r="G15" s="37">
        <v>1</v>
      </c>
    </row>
    <row r="16" spans="3:7" ht="14.25">
      <c r="C16" s="36"/>
      <c r="D16" s="30">
        <v>18</v>
      </c>
      <c r="G16" s="37">
        <v>1</v>
      </c>
    </row>
    <row r="17" spans="3:7" s="6" customFormat="1" ht="14.25">
      <c r="C17" s="38"/>
      <c r="D17" s="39">
        <v>0</v>
      </c>
      <c r="G17" s="40"/>
    </row>
    <row r="18" spans="1:4" s="1" customFormat="1" ht="18.75" customHeight="1">
      <c r="A18" s="26" t="s">
        <v>64</v>
      </c>
      <c r="B18" s="26"/>
      <c r="C18" s="26"/>
      <c r="D18" s="26">
        <f>D19</f>
        <v>18</v>
      </c>
    </row>
    <row r="19" spans="2:4" s="4" customFormat="1" ht="14.25">
      <c r="B19" s="25" t="s">
        <v>65</v>
      </c>
      <c r="C19" s="25" t="s">
        <v>64</v>
      </c>
      <c r="D19" s="25">
        <f>SUM(D20:D21)</f>
        <v>18</v>
      </c>
    </row>
    <row r="20" spans="3:4" s="4" customFormat="1" ht="14.25">
      <c r="C20" s="27"/>
      <c r="D20" s="28">
        <v>0</v>
      </c>
    </row>
    <row r="21" spans="3:7" ht="13.5" customHeight="1">
      <c r="C21" s="36"/>
      <c r="D21" s="30">
        <v>18</v>
      </c>
      <c r="G21" s="37">
        <v>1</v>
      </c>
    </row>
    <row r="22" spans="1:4" s="1" customFormat="1" ht="18.75" customHeight="1">
      <c r="A22" s="26" t="s">
        <v>66</v>
      </c>
      <c r="B22" s="26"/>
      <c r="C22" s="26"/>
      <c r="D22" s="26">
        <f>D23</f>
        <v>54</v>
      </c>
    </row>
    <row r="23" spans="2:4" s="4" customFormat="1" ht="14.25">
      <c r="B23" s="25" t="s">
        <v>67</v>
      </c>
      <c r="C23" s="25" t="s">
        <v>66</v>
      </c>
      <c r="D23" s="25">
        <f>SUM(D24:D27)</f>
        <v>54</v>
      </c>
    </row>
    <row r="24" spans="3:7" ht="14.25">
      <c r="C24" s="36"/>
      <c r="D24" s="30">
        <v>18</v>
      </c>
      <c r="G24" s="37">
        <v>1</v>
      </c>
    </row>
    <row r="25" spans="3:4" s="6" customFormat="1" ht="14.25">
      <c r="C25" s="38"/>
      <c r="D25" s="39">
        <v>0</v>
      </c>
    </row>
    <row r="26" spans="3:7" ht="14.25">
      <c r="C26" s="36"/>
      <c r="D26" s="30">
        <v>18</v>
      </c>
      <c r="G26" s="37">
        <v>1</v>
      </c>
    </row>
    <row r="27" spans="3:7" s="32" customFormat="1" ht="14.25">
      <c r="C27" s="33"/>
      <c r="D27" s="28">
        <v>18</v>
      </c>
      <c r="G27" s="34">
        <v>1</v>
      </c>
    </row>
    <row r="28" spans="1:4" s="1" customFormat="1" ht="18.75" customHeight="1">
      <c r="A28" s="26" t="s">
        <v>68</v>
      </c>
      <c r="B28" s="26"/>
      <c r="C28" s="26"/>
      <c r="D28" s="26">
        <f>D29</f>
        <v>18</v>
      </c>
    </row>
    <row r="29" spans="2:4" ht="14.25">
      <c r="B29" s="25" t="s">
        <v>69</v>
      </c>
      <c r="C29" s="25" t="s">
        <v>68</v>
      </c>
      <c r="D29" s="25">
        <f>SUM(D30:D36)</f>
        <v>18</v>
      </c>
    </row>
    <row r="30" spans="3:7" ht="14.25">
      <c r="C30" s="36"/>
      <c r="D30" s="30">
        <v>18</v>
      </c>
      <c r="G30" s="34">
        <v>1</v>
      </c>
    </row>
    <row r="31" spans="3:7" s="6" customFormat="1" ht="14.25">
      <c r="C31" s="38"/>
      <c r="D31" s="39">
        <v>0</v>
      </c>
      <c r="G31" s="41"/>
    </row>
    <row r="32" spans="1:7" s="6" customFormat="1" ht="16.5">
      <c r="A32" s="11" t="s">
        <v>70</v>
      </c>
      <c r="B32" s="2"/>
      <c r="C32" s="2"/>
      <c r="D32" s="26">
        <f>D33</f>
        <v>0</v>
      </c>
      <c r="G32" s="41"/>
    </row>
    <row r="33" spans="1:7" s="6" customFormat="1" ht="14.25">
      <c r="A33" s="2"/>
      <c r="B33" s="6" t="s">
        <v>71</v>
      </c>
      <c r="C33" s="6" t="s">
        <v>70</v>
      </c>
      <c r="D33" s="2">
        <f>SUM(D34:D35)</f>
        <v>0</v>
      </c>
      <c r="G33" s="41"/>
    </row>
    <row r="34" spans="3:7" s="6" customFormat="1" ht="14.25">
      <c r="C34" s="38"/>
      <c r="D34" s="39">
        <v>0</v>
      </c>
      <c r="G34" s="41"/>
    </row>
    <row r="35" spans="3:7" s="6" customFormat="1" ht="14.25">
      <c r="C35" s="38"/>
      <c r="D35" s="39">
        <v>0</v>
      </c>
      <c r="G35" s="41"/>
    </row>
    <row r="36" s="6" customFormat="1" ht="12.75">
      <c r="G36" s="41"/>
    </row>
    <row r="37" spans="1:4" s="43" customFormat="1" ht="18" customHeight="1">
      <c r="A37" s="26" t="s">
        <v>72</v>
      </c>
      <c r="B37" s="42"/>
      <c r="C37" s="42"/>
      <c r="D37" s="26">
        <f>D38</f>
        <v>63</v>
      </c>
    </row>
    <row r="38" spans="2:4" s="4" customFormat="1" ht="14.25">
      <c r="B38" s="25" t="s">
        <v>73</v>
      </c>
      <c r="C38" s="25" t="s">
        <v>74</v>
      </c>
      <c r="D38" s="25">
        <f>SUM(D39:D43)</f>
        <v>63</v>
      </c>
    </row>
    <row r="39" spans="3:7" ht="14.25">
      <c r="C39" s="33"/>
      <c r="D39" s="30">
        <v>18</v>
      </c>
      <c r="G39" s="37">
        <v>1</v>
      </c>
    </row>
    <row r="40" spans="3:7" ht="14.25">
      <c r="C40" s="29"/>
      <c r="D40" s="30">
        <v>12</v>
      </c>
      <c r="E40" t="s">
        <v>75</v>
      </c>
      <c r="G40" s="44">
        <v>0</v>
      </c>
    </row>
    <row r="41" spans="3:7" ht="14.25">
      <c r="C41" s="36"/>
      <c r="D41" s="30">
        <v>15</v>
      </c>
      <c r="G41" s="37">
        <v>1</v>
      </c>
    </row>
    <row r="42" spans="3:7" ht="14.25">
      <c r="C42" s="36"/>
      <c r="D42" s="30">
        <v>18</v>
      </c>
      <c r="G42" s="37">
        <v>1</v>
      </c>
    </row>
    <row r="43" spans="3:7" ht="14.25">
      <c r="C43" s="35"/>
      <c r="D43" s="39">
        <v>0</v>
      </c>
      <c r="E43" s="6"/>
      <c r="F43" s="6"/>
      <c r="G43" s="6"/>
    </row>
    <row r="44" spans="1:4" s="1" customFormat="1" ht="15.75" customHeight="1">
      <c r="A44" s="26" t="s">
        <v>76</v>
      </c>
      <c r="B44" s="26"/>
      <c r="C44" s="26"/>
      <c r="D44" s="26">
        <f>D45</f>
        <v>27</v>
      </c>
    </row>
    <row r="45" spans="2:4" s="4" customFormat="1" ht="14.25">
      <c r="B45" s="25" t="s">
        <v>77</v>
      </c>
      <c r="C45" s="25" t="s">
        <v>78</v>
      </c>
      <c r="D45" s="25">
        <f>SUM(D46:D48)</f>
        <v>27</v>
      </c>
    </row>
    <row r="46" spans="3:7" ht="14.25">
      <c r="C46" s="29"/>
      <c r="D46" s="30">
        <v>9</v>
      </c>
      <c r="E46" t="s">
        <v>75</v>
      </c>
      <c r="G46" s="31"/>
    </row>
    <row r="47" spans="3:7" ht="14.25">
      <c r="C47" s="36"/>
      <c r="D47" s="30">
        <v>18</v>
      </c>
      <c r="G47" s="37">
        <v>1</v>
      </c>
    </row>
    <row r="48" spans="3:4" s="6" customFormat="1" ht="14.25">
      <c r="C48" s="38"/>
      <c r="D48" s="39">
        <v>0</v>
      </c>
    </row>
    <row r="49" spans="1:4" s="1" customFormat="1" ht="18" customHeight="1">
      <c r="A49" s="26" t="s">
        <v>79</v>
      </c>
      <c r="B49" s="26"/>
      <c r="C49" s="26"/>
      <c r="D49" s="26">
        <f>D50</f>
        <v>18</v>
      </c>
    </row>
    <row r="50" spans="1:4" ht="14.25">
      <c r="A50" s="2"/>
      <c r="B50" s="25" t="s">
        <v>80</v>
      </c>
      <c r="C50" s="25" t="s">
        <v>81</v>
      </c>
      <c r="D50" s="25">
        <f>SUM(D51:D52)</f>
        <v>18</v>
      </c>
    </row>
    <row r="51" spans="3:7" ht="14.25">
      <c r="C51" s="36"/>
      <c r="D51" s="30">
        <v>18</v>
      </c>
      <c r="G51" s="37">
        <v>1</v>
      </c>
    </row>
    <row r="52" spans="3:4" s="6" customFormat="1" ht="14.25">
      <c r="C52" s="38"/>
      <c r="D52" s="39">
        <v>0</v>
      </c>
    </row>
    <row r="53" spans="1:4" s="1" customFormat="1" ht="20.25" customHeight="1">
      <c r="A53" s="26" t="s">
        <v>82</v>
      </c>
      <c r="B53" s="26"/>
      <c r="C53" s="26"/>
      <c r="D53" s="26">
        <f>D54</f>
        <v>36</v>
      </c>
    </row>
    <row r="54" spans="1:4" s="4" customFormat="1" ht="14.25">
      <c r="A54" s="25"/>
      <c r="B54" s="25" t="s">
        <v>83</v>
      </c>
      <c r="C54" s="25" t="s">
        <v>82</v>
      </c>
      <c r="D54" s="25">
        <f>SUM(D55:D57)</f>
        <v>36</v>
      </c>
    </row>
    <row r="55" spans="3:7" s="4" customFormat="1" ht="14.25">
      <c r="C55" s="36"/>
      <c r="D55" s="45">
        <v>18</v>
      </c>
      <c r="G55" s="37">
        <v>1</v>
      </c>
    </row>
    <row r="56" spans="3:7" s="4" customFormat="1" ht="14.25">
      <c r="C56" s="36"/>
      <c r="D56" s="45">
        <v>18</v>
      </c>
      <c r="G56" s="37">
        <v>1</v>
      </c>
    </row>
    <row r="57" spans="3:4" ht="14.25">
      <c r="C57" s="46"/>
      <c r="D57" s="30">
        <v>0</v>
      </c>
    </row>
    <row r="58" spans="1:4" s="1" customFormat="1" ht="15.75" customHeight="1">
      <c r="A58" s="26" t="s">
        <v>84</v>
      </c>
      <c r="B58" s="26"/>
      <c r="C58" s="26"/>
      <c r="D58" s="26">
        <f>D59</f>
        <v>18</v>
      </c>
    </row>
    <row r="59" spans="1:4" s="1" customFormat="1" ht="15.75" customHeight="1">
      <c r="A59" s="26"/>
      <c r="B59" s="25" t="s">
        <v>85</v>
      </c>
      <c r="C59" s="26"/>
      <c r="D59" s="26">
        <f>SUM(D60:D61)</f>
        <v>18</v>
      </c>
    </row>
    <row r="60" spans="2:7" s="4" customFormat="1" ht="14.25">
      <c r="B60"/>
      <c r="C60" s="36"/>
      <c r="D60" s="39">
        <v>18</v>
      </c>
      <c r="E60" s="6"/>
      <c r="F60" s="11"/>
      <c r="G60" s="37">
        <v>1</v>
      </c>
    </row>
    <row r="61" spans="3:5" s="4" customFormat="1" ht="14.25">
      <c r="C61" s="47"/>
      <c r="D61" s="28"/>
      <c r="E61" s="32"/>
    </row>
    <row r="62" spans="1:4" s="1" customFormat="1" ht="20.25" customHeight="1">
      <c r="A62" s="26" t="s">
        <v>86</v>
      </c>
      <c r="B62" s="26"/>
      <c r="C62" s="26"/>
      <c r="D62" s="26">
        <f>D63</f>
        <v>18</v>
      </c>
    </row>
    <row r="63" spans="1:4" s="1" customFormat="1" ht="20.25" customHeight="1">
      <c r="A63" s="26"/>
      <c r="B63" s="25" t="s">
        <v>87</v>
      </c>
      <c r="C63" s="25" t="s">
        <v>86</v>
      </c>
      <c r="D63" s="26">
        <f>SUM(D64:D66)</f>
        <v>18</v>
      </c>
    </row>
    <row r="64" spans="3:7" ht="14.25">
      <c r="C64" s="29"/>
      <c r="D64" s="30">
        <v>18</v>
      </c>
      <c r="G64" s="31">
        <v>0</v>
      </c>
    </row>
    <row r="65" spans="3:4" s="6" customFormat="1" ht="14.25">
      <c r="C65" s="38"/>
      <c r="D65" s="39"/>
    </row>
    <row r="66" spans="3:4" s="6" customFormat="1" ht="14.25">
      <c r="C66" s="35"/>
      <c r="D66" s="39"/>
    </row>
    <row r="67" spans="1:4" s="1" customFormat="1" ht="23.25" customHeight="1">
      <c r="A67" s="26" t="s">
        <v>88</v>
      </c>
      <c r="B67" s="26"/>
      <c r="C67" s="26"/>
      <c r="D67" s="26">
        <f>D68</f>
        <v>57</v>
      </c>
    </row>
    <row r="68" spans="1:4" s="4" customFormat="1" ht="14.25">
      <c r="A68" s="25"/>
      <c r="B68" s="25" t="s">
        <v>89</v>
      </c>
      <c r="C68" s="25" t="s">
        <v>90</v>
      </c>
      <c r="D68" s="25">
        <f>SUM(D69:D72)</f>
        <v>57</v>
      </c>
    </row>
    <row r="69" spans="3:7" ht="14.25">
      <c r="C69" s="36"/>
      <c r="D69" s="30">
        <v>20</v>
      </c>
      <c r="G69" s="37">
        <v>1</v>
      </c>
    </row>
    <row r="70" spans="3:7" ht="14.25">
      <c r="C70" s="36"/>
      <c r="D70" s="30">
        <v>20</v>
      </c>
      <c r="G70" s="37">
        <v>1</v>
      </c>
    </row>
    <row r="71" spans="3:7" ht="14.25">
      <c r="C71" s="36"/>
      <c r="D71" s="30">
        <v>17</v>
      </c>
      <c r="G71" s="37">
        <v>1</v>
      </c>
    </row>
    <row r="72" spans="3:4" ht="14.25">
      <c r="C72" s="46"/>
      <c r="D72" s="30">
        <v>0</v>
      </c>
    </row>
    <row r="74" spans="6:7" s="1" customFormat="1" ht="12.75">
      <c r="F74" s="1" t="s">
        <v>91</v>
      </c>
      <c r="G74" s="1">
        <f>SUM(G3:G71)</f>
        <v>23</v>
      </c>
    </row>
  </sheetData>
  <sheetProtection selectLockedCells="1" selectUnlockedCells="1"/>
  <printOptions gridLines="1"/>
  <pageMargins left="0.7875" right="0.7875" top="0.39375" bottom="0.5902777777777778" header="0.5118055555555555" footer="0.5118055555555555"/>
  <pageSetup horizontalDpi="300" verticalDpi="300" orientation="portrait" paperSize="9" scale="8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1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R5" sqref="R5"/>
    </sheetView>
  </sheetViews>
  <sheetFormatPr defaultColWidth="11.421875" defaultRowHeight="12.75"/>
  <cols>
    <col min="1" max="1" width="12.57421875" style="0" customWidth="1"/>
    <col min="2" max="2" width="5.8515625" style="16" customWidth="1"/>
    <col min="3" max="5" width="5.28125" style="21" customWidth="1"/>
    <col min="6" max="6" width="5.421875" style="21" customWidth="1"/>
    <col min="7" max="7" width="5.421875" style="16" customWidth="1"/>
    <col min="8" max="8" width="5.140625" style="21" customWidth="1"/>
    <col min="9" max="9" width="5.28125" style="21" customWidth="1"/>
    <col min="10" max="10" width="5.00390625" style="21" customWidth="1"/>
    <col min="11" max="11" width="0.13671875" style="21" customWidth="1"/>
    <col min="12" max="12" width="5.421875" style="21" customWidth="1"/>
    <col min="13" max="13" width="5.421875" style="16" customWidth="1"/>
    <col min="14" max="14" width="5.00390625" style="21" customWidth="1"/>
    <col min="15" max="15" width="5.28125" style="21" customWidth="1"/>
    <col min="16" max="16" width="4.8515625" style="21" customWidth="1"/>
    <col min="17" max="17" width="4.28125" style="21" customWidth="1"/>
    <col min="18" max="18" width="5.57421875" style="16" customWidth="1"/>
    <col min="19" max="19" width="5.140625" style="21" customWidth="1"/>
    <col min="20" max="20" width="7.00390625" style="21" customWidth="1"/>
    <col min="21" max="21" width="5.140625" style="21" customWidth="1"/>
    <col min="22" max="22" width="15.421875" style="16" customWidth="1"/>
    <col min="23" max="23" width="7.57421875" style="22" customWidth="1"/>
    <col min="24" max="24" width="7.7109375" style="23" customWidth="1"/>
    <col min="25" max="25" width="4.8515625" style="19" customWidth="1"/>
    <col min="26" max="26" width="4.00390625" style="19" customWidth="1"/>
    <col min="27" max="27" width="8.8515625" style="23" customWidth="1"/>
  </cols>
  <sheetData>
    <row r="1" spans="2:22" ht="19.5" customHeight="1">
      <c r="B1" s="48" t="s">
        <v>92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</row>
    <row r="2" spans="1:27" s="52" customFormat="1" ht="9" customHeight="1">
      <c r="A2" s="49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22"/>
      <c r="X2" s="50"/>
      <c r="Y2" s="51"/>
      <c r="Z2" s="51"/>
      <c r="AA2" s="50"/>
    </row>
    <row r="3" spans="1:27" s="52" customFormat="1" ht="18.75" customHeight="1">
      <c r="A3" s="53" t="s">
        <v>93</v>
      </c>
      <c r="B3" s="54"/>
      <c r="C3" s="54"/>
      <c r="D3" s="54"/>
      <c r="E3" s="54"/>
      <c r="F3" s="55"/>
      <c r="G3" s="55"/>
      <c r="H3" s="54"/>
      <c r="I3" s="54"/>
      <c r="J3" s="54"/>
      <c r="K3" s="56"/>
      <c r="L3" s="57"/>
      <c r="M3" s="55"/>
      <c r="N3" s="54"/>
      <c r="O3" s="54"/>
      <c r="P3" s="54"/>
      <c r="Q3" s="58"/>
      <c r="R3" s="54"/>
      <c r="S3" s="54"/>
      <c r="T3" s="54"/>
      <c r="U3" s="54"/>
      <c r="V3" s="59"/>
      <c r="W3" s="60"/>
      <c r="X3" s="61"/>
      <c r="Y3" s="62"/>
      <c r="Z3" s="62"/>
      <c r="AA3" s="63"/>
    </row>
    <row r="4" spans="1:27" s="52" customFormat="1" ht="21" customHeight="1">
      <c r="A4" s="64"/>
      <c r="B4" s="65">
        <v>107</v>
      </c>
      <c r="C4" s="65"/>
      <c r="D4" s="66">
        <v>4</v>
      </c>
      <c r="E4" s="66"/>
      <c r="F4" s="67"/>
      <c r="G4" s="68">
        <v>97</v>
      </c>
      <c r="H4" s="68"/>
      <c r="I4" s="69">
        <v>4</v>
      </c>
      <c r="J4" s="69"/>
      <c r="K4" s="16"/>
      <c r="L4" s="70"/>
      <c r="M4" s="68">
        <v>106</v>
      </c>
      <c r="N4" s="68"/>
      <c r="O4" s="71">
        <v>4</v>
      </c>
      <c r="P4" s="71"/>
      <c r="Q4" s="71"/>
      <c r="R4" s="65">
        <v>118</v>
      </c>
      <c r="S4" s="65"/>
      <c r="T4" s="71">
        <v>4</v>
      </c>
      <c r="U4" s="71"/>
      <c r="V4" s="72" t="s">
        <v>94</v>
      </c>
      <c r="W4" s="73">
        <f>B4+G4+M4+R4</f>
        <v>428</v>
      </c>
      <c r="X4" s="74"/>
      <c r="Y4" s="75"/>
      <c r="Z4" s="75"/>
      <c r="AA4" s="76"/>
    </row>
    <row r="5" spans="1:27" s="52" customFormat="1" ht="15" customHeight="1">
      <c r="A5" s="77"/>
      <c r="B5" s="78">
        <f>B4/D4</f>
        <v>26.75</v>
      </c>
      <c r="C5" s="78"/>
      <c r="D5" s="78"/>
      <c r="E5" s="78"/>
      <c r="F5" s="79"/>
      <c r="G5" s="80">
        <f>G4:I4</f>
        <v>97</v>
      </c>
      <c r="H5" s="80"/>
      <c r="I5" s="80"/>
      <c r="J5" s="80"/>
      <c r="K5" s="16"/>
      <c r="L5" s="70"/>
      <c r="M5" s="81">
        <f>M4/O4</f>
        <v>26.5</v>
      </c>
      <c r="N5" s="81"/>
      <c r="O5" s="81"/>
      <c r="P5" s="81"/>
      <c r="Q5" s="81"/>
      <c r="R5" s="78">
        <f>R4/T4</f>
        <v>29.5</v>
      </c>
      <c r="S5" s="78"/>
      <c r="T5" s="78"/>
      <c r="U5" s="78"/>
      <c r="V5" s="82"/>
      <c r="W5" s="83"/>
      <c r="X5" s="74" t="s">
        <v>95</v>
      </c>
      <c r="Y5" s="75"/>
      <c r="Z5" s="75"/>
      <c r="AA5" s="76"/>
    </row>
    <row r="6" spans="1:27" s="52" customFormat="1" ht="29.25" customHeight="1">
      <c r="A6" s="77" t="s">
        <v>96</v>
      </c>
      <c r="B6" s="84" t="s">
        <v>97</v>
      </c>
      <c r="C6" s="85" t="s">
        <v>98</v>
      </c>
      <c r="D6" s="85" t="s">
        <v>99</v>
      </c>
      <c r="E6" s="85" t="s">
        <v>100</v>
      </c>
      <c r="F6" s="86" t="s">
        <v>101</v>
      </c>
      <c r="G6" s="87" t="s">
        <v>102</v>
      </c>
      <c r="H6" s="85" t="s">
        <v>103</v>
      </c>
      <c r="I6" s="85" t="s">
        <v>104</v>
      </c>
      <c r="J6" s="85" t="s">
        <v>105</v>
      </c>
      <c r="K6" s="88"/>
      <c r="L6" s="89" t="s">
        <v>101</v>
      </c>
      <c r="M6" s="87" t="s">
        <v>106</v>
      </c>
      <c r="N6" s="85" t="s">
        <v>107</v>
      </c>
      <c r="O6" s="85" t="s">
        <v>108</v>
      </c>
      <c r="P6" s="85" t="s">
        <v>109</v>
      </c>
      <c r="Q6" s="90" t="s">
        <v>101</v>
      </c>
      <c r="R6" s="84" t="s">
        <v>110</v>
      </c>
      <c r="S6" s="85" t="s">
        <v>111</v>
      </c>
      <c r="T6" s="85" t="s">
        <v>112</v>
      </c>
      <c r="U6" s="85" t="s">
        <v>113</v>
      </c>
      <c r="V6" s="91" t="s">
        <v>114</v>
      </c>
      <c r="W6" s="92" t="s">
        <v>115</v>
      </c>
      <c r="X6" s="74" t="s">
        <v>116</v>
      </c>
      <c r="Y6" s="93" t="s">
        <v>36</v>
      </c>
      <c r="Z6" s="93" t="s">
        <v>37</v>
      </c>
      <c r="AA6" s="94" t="s">
        <v>117</v>
      </c>
    </row>
    <row r="7" spans="1:27" ht="20.25" customHeight="1">
      <c r="A7" s="95" t="s">
        <v>118</v>
      </c>
      <c r="B7" s="96">
        <v>4.5</v>
      </c>
      <c r="C7" s="97">
        <v>4.5</v>
      </c>
      <c r="D7" s="97">
        <v>4.5</v>
      </c>
      <c r="E7" s="97">
        <v>4.5</v>
      </c>
      <c r="F7" s="98"/>
      <c r="G7" s="99">
        <v>4.5</v>
      </c>
      <c r="H7" s="97">
        <v>4.5</v>
      </c>
      <c r="I7" s="97">
        <v>4.5</v>
      </c>
      <c r="J7" s="97">
        <v>4.5</v>
      </c>
      <c r="K7" s="100"/>
      <c r="L7" s="101"/>
      <c r="M7" s="99">
        <v>4.5</v>
      </c>
      <c r="N7" s="97">
        <v>4.5</v>
      </c>
      <c r="O7" s="97">
        <v>4.5</v>
      </c>
      <c r="P7" s="97">
        <v>4.5</v>
      </c>
      <c r="Q7" s="102"/>
      <c r="R7" s="96">
        <v>4</v>
      </c>
      <c r="S7" s="97">
        <v>4</v>
      </c>
      <c r="T7" s="97">
        <v>4</v>
      </c>
      <c r="U7" s="97">
        <v>4</v>
      </c>
      <c r="V7" s="103"/>
      <c r="W7" s="104">
        <f aca="true" t="shared" si="0" ref="W7:W14">SUM(B7:V7)</f>
        <v>70</v>
      </c>
      <c r="X7" s="105">
        <f>'STRUCTURE DES POSTES DEFINITIFS'!D2</f>
        <v>82</v>
      </c>
      <c r="Y7" s="106"/>
      <c r="Z7" s="93"/>
      <c r="AA7" s="107">
        <f>X7-W7-W8+Y7+Z7</f>
        <v>12</v>
      </c>
    </row>
    <row r="8" spans="1:27" ht="19.5" customHeight="1">
      <c r="A8" s="108" t="s">
        <v>119</v>
      </c>
      <c r="B8" s="109"/>
      <c r="C8" s="110"/>
      <c r="D8" s="110"/>
      <c r="E8" s="110"/>
      <c r="F8" s="111"/>
      <c r="G8" s="112"/>
      <c r="H8" s="113"/>
      <c r="I8" s="114"/>
      <c r="J8" s="114"/>
      <c r="K8" s="115"/>
      <c r="L8" s="116"/>
      <c r="M8" s="111"/>
      <c r="N8" s="113"/>
      <c r="O8" s="114"/>
      <c r="P8" s="114"/>
      <c r="Q8" s="117"/>
      <c r="R8" s="118"/>
      <c r="S8" s="113"/>
      <c r="T8" s="110"/>
      <c r="U8" s="110"/>
      <c r="V8" s="119"/>
      <c r="W8" s="120">
        <f t="shared" si="0"/>
        <v>0</v>
      </c>
      <c r="X8" s="121"/>
      <c r="Y8" s="122"/>
      <c r="Z8" s="123"/>
      <c r="AA8" s="124"/>
    </row>
    <row r="9" spans="1:27" ht="19.5" customHeight="1">
      <c r="A9" s="108" t="s">
        <v>120</v>
      </c>
      <c r="B9" s="125">
        <v>3</v>
      </c>
      <c r="C9" s="126">
        <v>3</v>
      </c>
      <c r="D9" s="126">
        <v>3</v>
      </c>
      <c r="E9" s="126">
        <v>3</v>
      </c>
      <c r="F9" s="127"/>
      <c r="G9" s="128">
        <v>3</v>
      </c>
      <c r="H9" s="126">
        <v>3</v>
      </c>
      <c r="I9" s="126">
        <v>3</v>
      </c>
      <c r="J9" s="126">
        <v>3</v>
      </c>
      <c r="K9" s="129"/>
      <c r="L9" s="130"/>
      <c r="M9" s="128">
        <v>3</v>
      </c>
      <c r="N9" s="126">
        <v>3</v>
      </c>
      <c r="O9" s="126">
        <v>3</v>
      </c>
      <c r="P9" s="126">
        <v>3</v>
      </c>
      <c r="Q9" s="131"/>
      <c r="R9" s="125">
        <v>3.5</v>
      </c>
      <c r="S9" s="126">
        <v>3.5</v>
      </c>
      <c r="T9" s="126">
        <v>3.5</v>
      </c>
      <c r="U9" s="126">
        <v>3.5</v>
      </c>
      <c r="V9" s="132"/>
      <c r="W9" s="120">
        <f t="shared" si="0"/>
        <v>50</v>
      </c>
      <c r="X9" s="133">
        <f>'STRUCTURE DES POSTES DEFINITIFS'!D12</f>
        <v>54</v>
      </c>
      <c r="Y9" s="134"/>
      <c r="Z9" s="135"/>
      <c r="AA9" s="136">
        <f>X9-W9+Y9+Z9</f>
        <v>4</v>
      </c>
    </row>
    <row r="10" spans="1:27" ht="19.5" customHeight="1">
      <c r="A10" s="108" t="s">
        <v>121</v>
      </c>
      <c r="B10" s="125">
        <v>4</v>
      </c>
      <c r="C10" s="110"/>
      <c r="D10" s="110"/>
      <c r="E10" s="110"/>
      <c r="F10" s="111"/>
      <c r="G10" s="128">
        <v>3</v>
      </c>
      <c r="H10" s="110"/>
      <c r="I10" s="110"/>
      <c r="J10" s="110"/>
      <c r="K10" s="129"/>
      <c r="L10" s="137"/>
      <c r="M10" s="128">
        <v>3</v>
      </c>
      <c r="N10" s="110"/>
      <c r="O10" s="110"/>
      <c r="P10" s="110"/>
      <c r="Q10" s="138"/>
      <c r="R10" s="125">
        <v>3</v>
      </c>
      <c r="S10" s="110"/>
      <c r="T10" s="110"/>
      <c r="U10" s="110"/>
      <c r="V10" s="119"/>
      <c r="W10" s="120">
        <f t="shared" si="0"/>
        <v>13</v>
      </c>
      <c r="X10" s="133">
        <f>'STRUCTURE DES POSTES DEFINITIFS'!D18</f>
        <v>18</v>
      </c>
      <c r="Y10" s="134"/>
      <c r="Z10" s="135"/>
      <c r="AA10" s="136">
        <f>X10-W10-W11+Y10+Z10</f>
        <v>0</v>
      </c>
    </row>
    <row r="11" spans="1:27" ht="19.5" customHeight="1">
      <c r="A11" s="108" t="s">
        <v>122</v>
      </c>
      <c r="B11" s="109"/>
      <c r="C11" s="110"/>
      <c r="D11" s="110"/>
      <c r="E11" s="110"/>
      <c r="F11" s="111"/>
      <c r="G11" s="128">
        <v>2.5</v>
      </c>
      <c r="H11" s="110"/>
      <c r="I11" s="110"/>
      <c r="J11" s="110"/>
      <c r="K11" s="129"/>
      <c r="L11" s="137"/>
      <c r="M11" s="112"/>
      <c r="N11" s="114"/>
      <c r="O11" s="110"/>
      <c r="P11" s="110"/>
      <c r="Q11" s="138"/>
      <c r="R11" s="109"/>
      <c r="S11"/>
      <c r="T11" s="126">
        <v>2.5</v>
      </c>
      <c r="U11" s="110"/>
      <c r="V11" s="119"/>
      <c r="W11" s="120">
        <f t="shared" si="0"/>
        <v>5</v>
      </c>
      <c r="X11" s="139"/>
      <c r="Y11" s="140"/>
      <c r="AA11" s="124"/>
    </row>
    <row r="12" spans="1:27" ht="18.75" customHeight="1">
      <c r="A12" s="108" t="s">
        <v>123</v>
      </c>
      <c r="B12" s="118"/>
      <c r="C12" s="126">
        <v>4</v>
      </c>
      <c r="D12" s="126">
        <v>4</v>
      </c>
      <c r="E12" s="126">
        <v>4</v>
      </c>
      <c r="F12" s="127"/>
      <c r="G12" s="111"/>
      <c r="H12" s="126">
        <v>3</v>
      </c>
      <c r="I12" s="126">
        <v>3</v>
      </c>
      <c r="J12" s="126">
        <v>3</v>
      </c>
      <c r="K12" s="129"/>
      <c r="L12" s="130"/>
      <c r="M12" s="111"/>
      <c r="N12" s="126">
        <v>3</v>
      </c>
      <c r="O12" s="126">
        <v>3</v>
      </c>
      <c r="P12" s="126">
        <v>3</v>
      </c>
      <c r="Q12" s="131"/>
      <c r="R12" s="118"/>
      <c r="S12" s="126">
        <v>3</v>
      </c>
      <c r="T12" s="126">
        <v>3</v>
      </c>
      <c r="U12" s="126">
        <v>3</v>
      </c>
      <c r="V12" s="119"/>
      <c r="W12" s="120">
        <f t="shared" si="0"/>
        <v>39</v>
      </c>
      <c r="X12" s="133">
        <f>'STRUCTURE DES POSTES DEFINITIFS'!D23</f>
        <v>54</v>
      </c>
      <c r="Y12" s="134"/>
      <c r="Z12" s="135"/>
      <c r="AA12" s="136">
        <f>X12-W12+Y12+Z12</f>
        <v>15</v>
      </c>
    </row>
    <row r="13" spans="1:27" ht="18" customHeight="1">
      <c r="A13" s="108" t="s">
        <v>124</v>
      </c>
      <c r="B13" s="109"/>
      <c r="C13" s="110"/>
      <c r="D13" s="110"/>
      <c r="E13" s="110"/>
      <c r="F13" s="111"/>
      <c r="G13" s="112"/>
      <c r="H13" s="126">
        <v>2.5</v>
      </c>
      <c r="I13" s="110"/>
      <c r="J13" s="110"/>
      <c r="K13" s="129"/>
      <c r="L13" s="137"/>
      <c r="M13" s="141">
        <v>2.5</v>
      </c>
      <c r="N13" s="110"/>
      <c r="O13" s="110"/>
      <c r="P13" s="110"/>
      <c r="Q13" s="138"/>
      <c r="R13" s="118"/>
      <c r="S13" s="126">
        <v>2.5</v>
      </c>
      <c r="T13" s="110"/>
      <c r="U13" s="110"/>
      <c r="V13" s="119"/>
      <c r="W13" s="120">
        <f t="shared" si="0"/>
        <v>7.5</v>
      </c>
      <c r="X13" s="121"/>
      <c r="Y13" s="122"/>
      <c r="Z13" s="123"/>
      <c r="AA13" s="124"/>
    </row>
    <row r="14" spans="1:27" ht="18" customHeight="1">
      <c r="A14" s="108" t="s">
        <v>125</v>
      </c>
      <c r="B14" s="118"/>
      <c r="C14" s="110"/>
      <c r="D14" s="110"/>
      <c r="E14" s="110"/>
      <c r="F14" s="111"/>
      <c r="G14" s="112"/>
      <c r="H14" s="110"/>
      <c r="I14" s="126">
        <v>2.5</v>
      </c>
      <c r="J14" s="126">
        <v>2.5</v>
      </c>
      <c r="K14" s="129"/>
      <c r="L14" s="130"/>
      <c r="M14" s="111"/>
      <c r="N14" s="126">
        <v>2.5</v>
      </c>
      <c r="O14" s="126">
        <v>2.5</v>
      </c>
      <c r="P14" s="142">
        <v>2.5</v>
      </c>
      <c r="Q14" s="131"/>
      <c r="R14" s="125">
        <v>2.5</v>
      </c>
      <c r="S14" s="114"/>
      <c r="T14" s="114"/>
      <c r="U14" s="126">
        <v>2.5</v>
      </c>
      <c r="V14" s="119"/>
      <c r="W14" s="120">
        <f t="shared" si="0"/>
        <v>17.5</v>
      </c>
      <c r="X14" s="143">
        <f>'STRUCTURE DES POSTES DEFINITIFS'!D28</f>
        <v>18</v>
      </c>
      <c r="Y14" s="144"/>
      <c r="Z14" s="145"/>
      <c r="AA14" s="146">
        <f aca="true" t="shared" si="1" ref="AA14:AA21">X14-W14+Y14+Z14</f>
        <v>0.5</v>
      </c>
    </row>
    <row r="15" spans="1:27" ht="18" customHeight="1">
      <c r="A15" s="108" t="s">
        <v>126</v>
      </c>
      <c r="B15" s="118"/>
      <c r="C15" s="110"/>
      <c r="D15" s="110"/>
      <c r="E15" s="110"/>
      <c r="F15" s="111"/>
      <c r="G15" s="112"/>
      <c r="H15" s="110"/>
      <c r="I15"/>
      <c r="J15" s="114"/>
      <c r="K15" s="114"/>
      <c r="L15" s="130"/>
      <c r="M15" s="111"/>
      <c r="N15" s="114"/>
      <c r="O15" s="114"/>
      <c r="P15" s="117"/>
      <c r="Q15" s="131"/>
      <c r="R15" s="118"/>
      <c r="S15" s="114"/>
      <c r="T15" s="114"/>
      <c r="U15" s="114"/>
      <c r="V15" s="119"/>
      <c r="W15" s="120">
        <f>SUM(B15:U15)</f>
        <v>0</v>
      </c>
      <c r="X15" s="143">
        <f>'STRUCTURE DES POSTES DEFINITIFS'!D32</f>
        <v>0</v>
      </c>
      <c r="Y15" s="144"/>
      <c r="Z15" s="145"/>
      <c r="AA15" s="146">
        <f t="shared" si="1"/>
        <v>0</v>
      </c>
    </row>
    <row r="16" spans="1:27" ht="18" customHeight="1">
      <c r="A16" s="108" t="s">
        <v>127</v>
      </c>
      <c r="B16" s="125">
        <v>4.5</v>
      </c>
      <c r="C16" s="128">
        <v>4.5</v>
      </c>
      <c r="D16" s="128">
        <v>4.5</v>
      </c>
      <c r="E16" s="128">
        <v>4.5</v>
      </c>
      <c r="F16" s="127"/>
      <c r="G16" s="128">
        <v>3.5</v>
      </c>
      <c r="H16" s="128">
        <v>3.5</v>
      </c>
      <c r="I16" s="128">
        <v>3.5</v>
      </c>
      <c r="J16" s="128">
        <v>3.5</v>
      </c>
      <c r="K16" s="129"/>
      <c r="L16" s="130"/>
      <c r="M16" s="128">
        <v>3.5</v>
      </c>
      <c r="N16" s="128">
        <v>3.5</v>
      </c>
      <c r="O16" s="128">
        <v>3.5</v>
      </c>
      <c r="P16" s="128">
        <v>3.5</v>
      </c>
      <c r="Q16" s="131"/>
      <c r="R16" s="125">
        <v>3.5</v>
      </c>
      <c r="S16" s="128">
        <v>3.5</v>
      </c>
      <c r="T16" s="128">
        <v>3.5</v>
      </c>
      <c r="U16" s="128">
        <v>3.5</v>
      </c>
      <c r="V16" s="119"/>
      <c r="W16" s="120">
        <f aca="true" t="shared" si="2" ref="W16:W22">SUM(B16:V16)</f>
        <v>60</v>
      </c>
      <c r="X16" s="143">
        <f>'STRUCTURE DES POSTES DEFINITIFS'!D37</f>
        <v>63</v>
      </c>
      <c r="Y16" s="144"/>
      <c r="Z16" s="145"/>
      <c r="AA16" s="146">
        <f t="shared" si="1"/>
        <v>3</v>
      </c>
    </row>
    <row r="17" spans="1:29" ht="19.5" customHeight="1">
      <c r="A17" s="108" t="s">
        <v>128</v>
      </c>
      <c r="B17" s="125">
        <v>1.5</v>
      </c>
      <c r="C17" s="126">
        <v>1.5</v>
      </c>
      <c r="D17" s="126">
        <v>1.5</v>
      </c>
      <c r="E17" s="126">
        <v>1.5</v>
      </c>
      <c r="F17" s="127"/>
      <c r="G17" s="128">
        <v>1.5</v>
      </c>
      <c r="H17" s="126">
        <v>1.5</v>
      </c>
      <c r="I17" s="126">
        <v>1.5</v>
      </c>
      <c r="J17" s="126">
        <v>1.5</v>
      </c>
      <c r="K17" s="129"/>
      <c r="L17" s="130"/>
      <c r="M17" s="128">
        <v>1.5</v>
      </c>
      <c r="N17" s="128">
        <v>1.5</v>
      </c>
      <c r="O17" s="128">
        <v>1.5</v>
      </c>
      <c r="P17" s="128">
        <v>1.5</v>
      </c>
      <c r="Q17" s="131"/>
      <c r="R17" s="125">
        <v>1.5</v>
      </c>
      <c r="S17" s="126">
        <v>1.5</v>
      </c>
      <c r="T17" s="126">
        <v>1.5</v>
      </c>
      <c r="U17" s="126">
        <v>1.5</v>
      </c>
      <c r="V17" s="147">
        <v>1</v>
      </c>
      <c r="W17" s="120">
        <f t="shared" si="2"/>
        <v>25</v>
      </c>
      <c r="X17" s="143">
        <f>'STRUCTURE DES POSTES DEFINITIFS'!D44</f>
        <v>27</v>
      </c>
      <c r="Y17" s="144"/>
      <c r="Z17" s="145"/>
      <c r="AA17" s="146">
        <f t="shared" si="1"/>
        <v>2</v>
      </c>
      <c r="AC17" s="4"/>
    </row>
    <row r="18" spans="1:27" ht="19.5" customHeight="1">
      <c r="A18" s="108" t="s">
        <v>129</v>
      </c>
      <c r="B18" s="125">
        <v>1</v>
      </c>
      <c r="C18" s="126">
        <v>1</v>
      </c>
      <c r="D18" s="126">
        <v>1</v>
      </c>
      <c r="E18" s="126">
        <v>1</v>
      </c>
      <c r="F18" s="127"/>
      <c r="G18" s="128">
        <v>1.5</v>
      </c>
      <c r="H18" s="126">
        <v>1.5</v>
      </c>
      <c r="I18" s="126">
        <v>1.5</v>
      </c>
      <c r="J18" s="126">
        <v>1.5</v>
      </c>
      <c r="K18" s="129"/>
      <c r="L18" s="130"/>
      <c r="M18" s="128">
        <v>1.5</v>
      </c>
      <c r="N18" s="128">
        <v>1.5</v>
      </c>
      <c r="O18" s="128">
        <v>1.5</v>
      </c>
      <c r="P18" s="128">
        <v>1.5</v>
      </c>
      <c r="Q18" s="131"/>
      <c r="R18" s="125">
        <v>1.5</v>
      </c>
      <c r="S18" s="126">
        <v>1.5</v>
      </c>
      <c r="T18" s="126">
        <v>1.5</v>
      </c>
      <c r="U18" s="126">
        <v>1.5</v>
      </c>
      <c r="V18" s="147">
        <v>1</v>
      </c>
      <c r="W18" s="120">
        <f t="shared" si="2"/>
        <v>23</v>
      </c>
      <c r="X18" s="143">
        <f>'STRUCTURE DES POSTES DEFINITIFS'!D49</f>
        <v>18</v>
      </c>
      <c r="Y18" s="144"/>
      <c r="Z18" s="145"/>
      <c r="AA18" s="146">
        <f t="shared" si="1"/>
        <v>-5</v>
      </c>
    </row>
    <row r="19" spans="1:27" ht="18.75" customHeight="1">
      <c r="A19" s="108" t="s">
        <v>130</v>
      </c>
      <c r="B19" s="125">
        <v>1</v>
      </c>
      <c r="C19" s="126">
        <v>1</v>
      </c>
      <c r="D19" s="126">
        <v>1</v>
      </c>
      <c r="E19" s="126">
        <v>1</v>
      </c>
      <c r="F19" s="127"/>
      <c r="G19" s="128">
        <v>1</v>
      </c>
      <c r="H19" s="126">
        <v>1</v>
      </c>
      <c r="I19" s="126">
        <v>1</v>
      </c>
      <c r="J19" s="126">
        <v>1</v>
      </c>
      <c r="K19" s="129"/>
      <c r="L19" s="130"/>
      <c r="M19" s="128">
        <v>1</v>
      </c>
      <c r="N19" s="126">
        <v>1</v>
      </c>
      <c r="O19" s="126">
        <v>1</v>
      </c>
      <c r="P19" s="126">
        <v>1</v>
      </c>
      <c r="Q19" s="131"/>
      <c r="R19" s="125">
        <v>1</v>
      </c>
      <c r="S19" s="126">
        <v>1</v>
      </c>
      <c r="T19" s="126">
        <v>1</v>
      </c>
      <c r="U19" s="126">
        <v>1</v>
      </c>
      <c r="V19" s="119"/>
      <c r="W19" s="120">
        <f t="shared" si="2"/>
        <v>16</v>
      </c>
      <c r="X19" s="143">
        <f>'STRUCTURE DES POSTES DEFINITIFS'!D62</f>
        <v>18</v>
      </c>
      <c r="Y19" s="144"/>
      <c r="Z19" s="145"/>
      <c r="AA19" s="146">
        <f t="shared" si="1"/>
        <v>2</v>
      </c>
    </row>
    <row r="20" spans="1:27" ht="18" customHeight="1">
      <c r="A20" s="108" t="s">
        <v>131</v>
      </c>
      <c r="B20" s="125">
        <v>1</v>
      </c>
      <c r="C20" s="126">
        <v>1</v>
      </c>
      <c r="D20" s="126">
        <v>1</v>
      </c>
      <c r="E20" s="126">
        <v>1</v>
      </c>
      <c r="F20" s="127"/>
      <c r="G20" s="128">
        <v>1</v>
      </c>
      <c r="H20" s="126">
        <v>1</v>
      </c>
      <c r="I20" s="126">
        <v>1</v>
      </c>
      <c r="J20" s="126">
        <v>1</v>
      </c>
      <c r="K20" s="129"/>
      <c r="L20" s="130"/>
      <c r="M20" s="128">
        <v>1</v>
      </c>
      <c r="N20" s="126">
        <v>1</v>
      </c>
      <c r="O20" s="126">
        <v>1</v>
      </c>
      <c r="P20" s="126">
        <v>1</v>
      </c>
      <c r="Q20" s="131"/>
      <c r="R20" s="125">
        <v>1</v>
      </c>
      <c r="S20" s="126">
        <v>1</v>
      </c>
      <c r="T20" s="126">
        <v>1</v>
      </c>
      <c r="U20" s="126">
        <v>1</v>
      </c>
      <c r="V20" s="119"/>
      <c r="W20" s="120">
        <f t="shared" si="2"/>
        <v>16</v>
      </c>
      <c r="X20" s="143">
        <f>'STRUCTURE DES POSTES DEFINITIFS'!D58</f>
        <v>18</v>
      </c>
      <c r="Y20" s="144"/>
      <c r="Z20" s="145"/>
      <c r="AA20" s="146">
        <f t="shared" si="1"/>
        <v>2</v>
      </c>
    </row>
    <row r="21" spans="1:27" ht="18.75" customHeight="1">
      <c r="A21" s="148" t="s">
        <v>132</v>
      </c>
      <c r="B21" s="125">
        <v>1.5</v>
      </c>
      <c r="C21" s="126">
        <v>1.5</v>
      </c>
      <c r="D21" s="126">
        <v>1.5</v>
      </c>
      <c r="E21" s="126">
        <v>1.5</v>
      </c>
      <c r="F21" s="127"/>
      <c r="G21" s="128">
        <v>1.5</v>
      </c>
      <c r="H21" s="126">
        <v>1.5</v>
      </c>
      <c r="I21" s="126">
        <v>1.5</v>
      </c>
      <c r="J21" s="126">
        <v>1.5</v>
      </c>
      <c r="K21" s="129"/>
      <c r="L21" s="130"/>
      <c r="M21" s="128">
        <v>1.5</v>
      </c>
      <c r="N21" s="126">
        <v>1.5</v>
      </c>
      <c r="O21" s="126">
        <v>1.5</v>
      </c>
      <c r="P21" s="126">
        <v>1.5</v>
      </c>
      <c r="Q21" s="131"/>
      <c r="R21" s="125">
        <v>1.5</v>
      </c>
      <c r="S21" s="126">
        <v>1.5</v>
      </c>
      <c r="T21" s="126">
        <v>1.5</v>
      </c>
      <c r="U21" s="126">
        <v>1.5</v>
      </c>
      <c r="V21" s="132"/>
      <c r="W21" s="120">
        <f t="shared" si="2"/>
        <v>24</v>
      </c>
      <c r="X21" s="133">
        <f>'STRUCTURE DES POSTES DEFINITIFS'!D53</f>
        <v>36</v>
      </c>
      <c r="Y21" s="134"/>
      <c r="Z21" s="135"/>
      <c r="AA21" s="136">
        <f t="shared" si="1"/>
        <v>12</v>
      </c>
    </row>
    <row r="22" spans="1:27" ht="17.25" customHeight="1">
      <c r="A22" s="108" t="s">
        <v>90</v>
      </c>
      <c r="B22" s="125">
        <v>4</v>
      </c>
      <c r="C22" s="126">
        <v>4</v>
      </c>
      <c r="D22" s="126">
        <v>4</v>
      </c>
      <c r="E22" s="126">
        <v>4</v>
      </c>
      <c r="F22" s="127"/>
      <c r="G22" s="128">
        <v>3</v>
      </c>
      <c r="H22" s="126">
        <v>3</v>
      </c>
      <c r="I22" s="126">
        <v>3</v>
      </c>
      <c r="J22" s="126">
        <v>3</v>
      </c>
      <c r="K22" s="129"/>
      <c r="L22" s="130"/>
      <c r="M22" s="128">
        <v>3</v>
      </c>
      <c r="N22" s="126">
        <v>3</v>
      </c>
      <c r="O22" s="126">
        <v>3</v>
      </c>
      <c r="P22" s="126">
        <v>3</v>
      </c>
      <c r="Q22" s="131"/>
      <c r="R22" s="125">
        <v>3</v>
      </c>
      <c r="S22" s="126">
        <v>3</v>
      </c>
      <c r="T22" s="126">
        <v>3</v>
      </c>
      <c r="U22" s="126">
        <v>3</v>
      </c>
      <c r="V22" s="147">
        <v>9</v>
      </c>
      <c r="W22" s="120">
        <f t="shared" si="2"/>
        <v>61</v>
      </c>
      <c r="X22" s="133">
        <f>'STRUCTURE DES POSTES DEFINITIFS'!D67</f>
        <v>57</v>
      </c>
      <c r="Y22" s="134"/>
      <c r="Z22" s="135"/>
      <c r="AA22" s="136">
        <f>X22-W22-W24+Y22+Z22</f>
        <v>-4</v>
      </c>
    </row>
    <row r="23" spans="1:27" ht="17.25" customHeight="1">
      <c r="A23" s="108"/>
      <c r="B23" s="149">
        <f>B22+B21+B20+B19+B17+B16+B12+B9+B7+B10+B18</f>
        <v>26</v>
      </c>
      <c r="C23" s="150">
        <f>C22+C21+C20+C19+C17+C16+C12+C9+C7+C10+C18</f>
        <v>26</v>
      </c>
      <c r="D23" s="150">
        <f>D22+D21+D20+D19+D17+D16+D12+D9+D7+D10+D18</f>
        <v>26</v>
      </c>
      <c r="E23" s="150">
        <f>E22+E21+E20+E19+E17+E16+E12+E9+E7+E10+E18</f>
        <v>26</v>
      </c>
      <c r="F23" s="151"/>
      <c r="G23" s="150">
        <f>G22+G21+G20+G19+G18+G17+G16+G12+G9+G7+G11+G10</f>
        <v>26</v>
      </c>
      <c r="H23" s="150">
        <f>H22+H21+H20+H19+H18+H17+H16+H12+H9+H7+H13</f>
        <v>26</v>
      </c>
      <c r="I23" s="150">
        <f>I22+I21+I20+I19+I18+I17+I16+I12+I9+I7+I14</f>
        <v>26</v>
      </c>
      <c r="J23" s="150">
        <f>J22+J21+J20+J19+J18+J17+J16+J12+J9+J7+J14</f>
        <v>26</v>
      </c>
      <c r="K23" s="152"/>
      <c r="L23" s="153"/>
      <c r="M23" s="150">
        <f>M22+M21+M20+M19+M18+M17+M16+M14+M12+M9+M7+M10+M13</f>
        <v>26</v>
      </c>
      <c r="N23" s="150">
        <f>N22+N21+N20+N19+N18+N17+N16+N14+N12+N9+N7</f>
        <v>26</v>
      </c>
      <c r="O23" s="150">
        <f>O22+O21+O20+O19+O18+O17+O16+O14+O12+O9+O7</f>
        <v>26</v>
      </c>
      <c r="P23" s="154">
        <f>P22+P21+P20+P19+P18+P17+P16+P14+P12+P9+P7</f>
        <v>26</v>
      </c>
      <c r="Q23" s="138"/>
      <c r="R23" s="149">
        <f>R22+R21+R20+R19+R18+R17+R16+R14+R12+R9+R7+R10</f>
        <v>26</v>
      </c>
      <c r="S23" s="150">
        <f>S22+S21+S20+S19+S18+S17+S16+S14+S12+S9+S7+S13</f>
        <v>26</v>
      </c>
      <c r="T23" s="150">
        <f>T22+T21+T20+T19+T18+T17+T16+T14+T12+T9+T7+T11</f>
        <v>26</v>
      </c>
      <c r="U23" s="150">
        <f>U22+U21+U20+U19+U18+U17+U16+U14+U12+U9+U7</f>
        <v>26</v>
      </c>
      <c r="V23" s="119"/>
      <c r="W23" s="155"/>
      <c r="X23" s="121"/>
      <c r="Y23" s="106"/>
      <c r="Z23" s="93"/>
      <c r="AA23" s="156"/>
    </row>
    <row r="24" spans="1:27" ht="17.25" customHeight="1">
      <c r="A24" s="108"/>
      <c r="B24" s="109"/>
      <c r="C24" s="110"/>
      <c r="D24" s="110"/>
      <c r="E24" s="110"/>
      <c r="F24" s="138"/>
      <c r="G24" s="157"/>
      <c r="H24" s="114"/>
      <c r="I24" s="114"/>
      <c r="J24" s="114"/>
      <c r="K24" s="115"/>
      <c r="L24" s="115"/>
      <c r="M24" s="118"/>
      <c r="N24" s="114"/>
      <c r="O24" s="114"/>
      <c r="P24" s="114"/>
      <c r="Q24" s="138"/>
      <c r="R24" s="109"/>
      <c r="S24" s="110"/>
      <c r="T24" s="110"/>
      <c r="U24" s="110"/>
      <c r="V24" s="158"/>
      <c r="W24" s="159"/>
      <c r="X24" s="121"/>
      <c r="Y24" s="122"/>
      <c r="Z24" s="160"/>
      <c r="AA24" s="124"/>
    </row>
    <row r="25" spans="1:27" ht="15.75" customHeight="1">
      <c r="A25" s="161"/>
      <c r="B25" s="162"/>
      <c r="C25" s="163"/>
      <c r="D25" s="163"/>
      <c r="E25" s="163"/>
      <c r="F25" s="163"/>
      <c r="G25" s="164"/>
      <c r="H25" s="163"/>
      <c r="I25" s="163"/>
      <c r="J25" s="163"/>
      <c r="K25" s="165"/>
      <c r="L25" s="165"/>
      <c r="M25" s="162"/>
      <c r="N25" s="163"/>
      <c r="O25" s="163"/>
      <c r="P25" s="163"/>
      <c r="Q25" s="166"/>
      <c r="R25" s="162"/>
      <c r="S25" s="163"/>
      <c r="T25" s="163"/>
      <c r="U25" s="163"/>
      <c r="V25" s="167"/>
      <c r="W25" s="168">
        <f>SUM(W7:W24)</f>
        <v>427</v>
      </c>
      <c r="X25" s="169">
        <f>SUM(X7:X24)</f>
        <v>463</v>
      </c>
      <c r="Y25" s="170">
        <f>SUM(Y7:Y22)</f>
        <v>0</v>
      </c>
      <c r="Z25" s="170">
        <f>SUM(Z7:Z24)</f>
        <v>0</v>
      </c>
      <c r="AA25" s="169">
        <f>SUM(AA7:AA24)</f>
        <v>43.5</v>
      </c>
    </row>
    <row r="26" spans="2:27" s="171" customFormat="1" ht="18.75">
      <c r="B26" s="172"/>
      <c r="C26" s="173"/>
      <c r="D26" s="174"/>
      <c r="E26" s="174"/>
      <c r="F26" s="174"/>
      <c r="G26" s="175"/>
      <c r="H26" s="174"/>
      <c r="I26" s="174"/>
      <c r="J26" s="174"/>
      <c r="K26" s="174"/>
      <c r="L26" s="174"/>
      <c r="M26" s="172"/>
      <c r="N26" s="174"/>
      <c r="O26" s="174"/>
      <c r="P26" s="174"/>
      <c r="Q26" s="174"/>
      <c r="R26" s="172"/>
      <c r="S26" s="174"/>
      <c r="T26" s="174"/>
      <c r="U26" s="174"/>
      <c r="V26" s="172"/>
      <c r="W26" s="176">
        <f>W28-W25</f>
        <v>42</v>
      </c>
      <c r="X26" s="177">
        <f>X25+Y25</f>
        <v>463</v>
      </c>
      <c r="Y26" s="178"/>
      <c r="Z26" s="174"/>
      <c r="AA26" s="179"/>
    </row>
    <row r="27" spans="23:26" ht="14.25">
      <c r="W27" s="180" t="s">
        <v>35</v>
      </c>
      <c r="X27" s="181" t="s">
        <v>36</v>
      </c>
      <c r="Z27" s="182" t="s">
        <v>37</v>
      </c>
    </row>
    <row r="28" spans="18:26" ht="14.25">
      <c r="R28" s="70"/>
      <c r="T28" s="183" t="s">
        <v>133</v>
      </c>
      <c r="W28" s="184">
        <f>(D4+I4+O4+T4)*(26+2.75)+(V22)</f>
        <v>469</v>
      </c>
      <c r="X28" s="185">
        <f>X26+Y25</f>
        <v>463</v>
      </c>
      <c r="Z28" s="186">
        <f>Z25</f>
        <v>0</v>
      </c>
    </row>
    <row r="29" spans="18:26" ht="14.25">
      <c r="R29" s="70"/>
      <c r="T29"/>
      <c r="X29"/>
      <c r="Z29"/>
    </row>
    <row r="30" spans="10:26" ht="14.25">
      <c r="J30" s="48" t="s">
        <v>134</v>
      </c>
      <c r="R30" s="70"/>
      <c r="S30" s="15" t="s">
        <v>34</v>
      </c>
      <c r="T30" s="15"/>
      <c r="U30" s="15"/>
      <c r="W30" s="17"/>
      <c r="X30" s="18"/>
      <c r="Z30" s="20"/>
    </row>
    <row r="31" spans="23:26" ht="14.25">
      <c r="W31" s="22" t="s">
        <v>35</v>
      </c>
      <c r="X31" s="23" t="s">
        <v>36</v>
      </c>
      <c r="Z31" s="19" t="s">
        <v>37</v>
      </c>
    </row>
  </sheetData>
  <sheetProtection selectLockedCells="1" selectUnlockedCells="1"/>
  <mergeCells count="14">
    <mergeCell ref="B1:V1"/>
    <mergeCell ref="B4:C4"/>
    <mergeCell ref="D4:E4"/>
    <mergeCell ref="G4:H4"/>
    <mergeCell ref="I4:J4"/>
    <mergeCell ref="M4:N4"/>
    <mergeCell ref="O4:Q4"/>
    <mergeCell ref="R4:S4"/>
    <mergeCell ref="T4:U4"/>
    <mergeCell ref="B5:E5"/>
    <mergeCell ref="G5:J5"/>
    <mergeCell ref="M5:Q5"/>
    <mergeCell ref="R5:U5"/>
    <mergeCell ref="S30:U30"/>
  </mergeCells>
  <printOptions/>
  <pageMargins left="0.15763888888888888" right="0" top="0.2361111111111111" bottom="0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G24" sqref="G24"/>
    </sheetView>
  </sheetViews>
  <sheetFormatPr defaultColWidth="11.421875" defaultRowHeight="12.75"/>
  <cols>
    <col min="1" max="1" width="16.57421875" style="0" customWidth="1"/>
    <col min="2" max="2" width="9.421875" style="187" customWidth="1"/>
    <col min="3" max="4" width="11.421875" style="21" customWidth="1"/>
    <col min="5" max="5" width="7.140625" style="21" customWidth="1"/>
    <col min="6" max="6" width="8.28125" style="21" customWidth="1"/>
    <col min="7" max="7" width="7.57421875" style="188" customWidth="1"/>
    <col min="8" max="8" width="62.421875" style="0" customWidth="1"/>
    <col min="9" max="9" width="14.57421875" style="0" customWidth="1"/>
  </cols>
  <sheetData>
    <row r="1" spans="2:8" ht="12.75">
      <c r="B1" s="189"/>
      <c r="C1" s="56"/>
      <c r="D1" s="190" t="s">
        <v>95</v>
      </c>
      <c r="E1" s="56"/>
      <c r="F1" s="56"/>
      <c r="G1" s="191"/>
      <c r="H1" s="192"/>
    </row>
    <row r="2" spans="1:8" s="1" customFormat="1" ht="12.75">
      <c r="A2" s="193"/>
      <c r="B2" s="194">
        <f>'BESOINS PAR DISCIPLINE'!W6</f>
        <v>0</v>
      </c>
      <c r="C2" s="195">
        <f>'BESOINS PAR DISCIPLINE'!W6</f>
        <v>0</v>
      </c>
      <c r="D2" s="195">
        <f>'BESOINS PAR DISCIPLINE'!X6</f>
        <v>0</v>
      </c>
      <c r="E2" s="195">
        <f>'BESOINS PAR DISCIPLINE'!Y6</f>
        <v>0</v>
      </c>
      <c r="F2" s="195">
        <f>'BESOINS PAR DISCIPLINE'!Z6</f>
        <v>0</v>
      </c>
      <c r="G2" s="196">
        <f>'BESOINS PAR DISCIPLINE'!AA6</f>
        <v>0</v>
      </c>
      <c r="H2" s="197"/>
    </row>
    <row r="3" spans="1:8" ht="12.75">
      <c r="A3" s="198"/>
      <c r="B3" s="199"/>
      <c r="C3" s="200"/>
      <c r="D3" s="201" t="s">
        <v>135</v>
      </c>
      <c r="E3" s="200"/>
      <c r="F3" s="200"/>
      <c r="G3" s="202"/>
      <c r="H3" s="192"/>
    </row>
    <row r="4" spans="1:9" ht="12.75">
      <c r="A4" s="203" t="s">
        <v>118</v>
      </c>
      <c r="B4" s="204">
        <f>'BESOINS PAR DISCIPLINE'!W7</f>
        <v>70</v>
      </c>
      <c r="C4" s="205">
        <f>'BESOINS PAR DISCIPLINE'!W7</f>
        <v>70</v>
      </c>
      <c r="D4" s="205">
        <f>'BESOINS PAR DISCIPLINE'!X7</f>
        <v>82</v>
      </c>
      <c r="E4" s="205">
        <f>'BESOINS PAR DISCIPLINE'!Y7</f>
        <v>0</v>
      </c>
      <c r="F4" s="205">
        <f>'BESOINS PAR DISCIPLINE'!Z7</f>
        <v>0</v>
      </c>
      <c r="G4" s="206">
        <f>'BESOINS PAR DISCIPLINE'!AA7</f>
        <v>12</v>
      </c>
      <c r="H4" s="207"/>
      <c r="I4" s="4"/>
    </row>
    <row r="5" spans="1:8" ht="12.75">
      <c r="A5" s="203" t="s">
        <v>119</v>
      </c>
      <c r="B5" s="195">
        <f>'BESOINS PAR DISCIPLINE'!W8</f>
        <v>0</v>
      </c>
      <c r="C5" s="208"/>
      <c r="D5" s="208"/>
      <c r="E5" s="208"/>
      <c r="F5" s="208"/>
      <c r="G5" s="209"/>
      <c r="H5" s="210"/>
    </row>
    <row r="6" spans="1:8" ht="12.75">
      <c r="A6" s="203" t="s">
        <v>120</v>
      </c>
      <c r="B6" s="195">
        <f>'BESOINS PAR DISCIPLINE'!W9</f>
        <v>50</v>
      </c>
      <c r="C6" s="211">
        <f>'BESOINS PAR DISCIPLINE'!W9</f>
        <v>50</v>
      </c>
      <c r="D6" s="211">
        <f>'BESOINS PAR DISCIPLINE'!X9</f>
        <v>54</v>
      </c>
      <c r="E6" s="211">
        <f>'BESOINS PAR DISCIPLINE'!Y9</f>
        <v>0</v>
      </c>
      <c r="F6" s="211">
        <f>'BESOINS PAR DISCIPLINE'!Z9</f>
        <v>0</v>
      </c>
      <c r="G6" s="212">
        <f>'BESOINS PAR DISCIPLINE'!AA9</f>
        <v>4</v>
      </c>
      <c r="H6" s="207"/>
    </row>
    <row r="7" spans="1:8" ht="12.75">
      <c r="A7" s="203" t="s">
        <v>121</v>
      </c>
      <c r="B7" s="195">
        <f>'BESOINS PAR DISCIPLINE'!W10</f>
        <v>13</v>
      </c>
      <c r="C7" s="211">
        <f>'BESOINS PAR DISCIPLINE'!W10</f>
        <v>13</v>
      </c>
      <c r="D7" s="211">
        <f>'BESOINS PAR DISCIPLINE'!X10</f>
        <v>18</v>
      </c>
      <c r="E7" s="211">
        <f>'BESOINS PAR DISCIPLINE'!Y10</f>
        <v>0</v>
      </c>
      <c r="F7" s="211">
        <f>'BESOINS PAR DISCIPLINE'!Z10</f>
        <v>0</v>
      </c>
      <c r="G7" s="212">
        <f>'BESOINS PAR DISCIPLINE'!AA10</f>
        <v>0</v>
      </c>
      <c r="H7" s="32"/>
    </row>
    <row r="8" spans="1:8" ht="12.75">
      <c r="A8" s="203" t="s">
        <v>122</v>
      </c>
      <c r="B8" s="195">
        <f>'BESOINS PAR DISCIPLINE'!W11</f>
        <v>5</v>
      </c>
      <c r="C8" s="208"/>
      <c r="D8" s="208"/>
      <c r="E8" s="208"/>
      <c r="F8" s="208"/>
      <c r="G8" s="209"/>
      <c r="H8" s="210"/>
    </row>
    <row r="9" spans="1:9" ht="12.75">
      <c r="A9" s="203" t="s">
        <v>123</v>
      </c>
      <c r="B9" s="195">
        <f>'BESOINS PAR DISCIPLINE'!W12</f>
        <v>39</v>
      </c>
      <c r="C9" s="211">
        <f>'BESOINS PAR DISCIPLINE'!W12</f>
        <v>39</v>
      </c>
      <c r="D9" s="211">
        <f>'BESOINS PAR DISCIPLINE'!X12</f>
        <v>54</v>
      </c>
      <c r="E9" s="211">
        <f>'BESOINS PAR DISCIPLINE'!Y12</f>
        <v>0</v>
      </c>
      <c r="F9" s="211">
        <f>'BESOINS PAR DISCIPLINE'!Z12</f>
        <v>0</v>
      </c>
      <c r="G9" s="212">
        <f>'BESOINS PAR DISCIPLINE'!AA12</f>
        <v>15</v>
      </c>
      <c r="H9" s="213"/>
      <c r="I9" s="4"/>
    </row>
    <row r="10" spans="1:8" ht="12.75">
      <c r="A10" s="203" t="s">
        <v>124</v>
      </c>
      <c r="B10" s="195">
        <f>'BESOINS PAR DISCIPLINE'!W13</f>
        <v>7.5</v>
      </c>
      <c r="C10" s="208"/>
      <c r="D10" s="208"/>
      <c r="E10" s="208"/>
      <c r="F10" s="208"/>
      <c r="G10" s="209"/>
      <c r="H10" s="210"/>
    </row>
    <row r="11" spans="1:8" ht="12.75">
      <c r="A11" s="203" t="s">
        <v>125</v>
      </c>
      <c r="B11" s="195">
        <f>'BESOINS PAR DISCIPLINE'!W14</f>
        <v>17.5</v>
      </c>
      <c r="C11" s="211">
        <f>'BESOINS PAR DISCIPLINE'!W14</f>
        <v>17.5</v>
      </c>
      <c r="D11" s="211">
        <f>'BESOINS PAR DISCIPLINE'!X14</f>
        <v>18</v>
      </c>
      <c r="E11" s="211">
        <f>'BESOINS PAR DISCIPLINE'!Y14</f>
        <v>0</v>
      </c>
      <c r="F11" s="211">
        <f>'BESOINS PAR DISCIPLINE'!Z14</f>
        <v>0</v>
      </c>
      <c r="G11" s="212">
        <f>'BESOINS PAR DISCIPLINE'!AA14</f>
        <v>0.5</v>
      </c>
      <c r="H11" s="207"/>
    </row>
    <row r="12" spans="1:8" ht="16.5">
      <c r="A12" s="203" t="s">
        <v>136</v>
      </c>
      <c r="B12" s="195">
        <f>'BESOINS PAR DISCIPLINE'!W15</f>
        <v>0</v>
      </c>
      <c r="C12" s="211">
        <f>'BESOINS PAR DISCIPLINE'!W15</f>
        <v>0</v>
      </c>
      <c r="D12" s="211"/>
      <c r="E12" s="211"/>
      <c r="F12" s="211"/>
      <c r="G12" s="212"/>
      <c r="H12" s="207"/>
    </row>
    <row r="13" spans="1:8" ht="12.75">
      <c r="A13" s="203" t="s">
        <v>127</v>
      </c>
      <c r="B13" s="195">
        <f>'BESOINS PAR DISCIPLINE'!W16</f>
        <v>60</v>
      </c>
      <c r="C13" s="211">
        <f>'BESOINS PAR DISCIPLINE'!W16</f>
        <v>60</v>
      </c>
      <c r="D13" s="211">
        <f>'BESOINS PAR DISCIPLINE'!X16</f>
        <v>63</v>
      </c>
      <c r="E13" s="211">
        <f>'BESOINS PAR DISCIPLINE'!Y16</f>
        <v>0</v>
      </c>
      <c r="F13" s="211">
        <f>'BESOINS PAR DISCIPLINE'!Z16</f>
        <v>0</v>
      </c>
      <c r="G13" s="212">
        <f>'BESOINS PAR DISCIPLINE'!AA16</f>
        <v>3</v>
      </c>
      <c r="H13" s="207"/>
    </row>
    <row r="14" spans="1:9" ht="12.75">
      <c r="A14" s="203" t="s">
        <v>128</v>
      </c>
      <c r="B14" s="195">
        <f>'BESOINS PAR DISCIPLINE'!W17</f>
        <v>25</v>
      </c>
      <c r="C14" s="211">
        <f>'BESOINS PAR DISCIPLINE'!W17</f>
        <v>25</v>
      </c>
      <c r="D14" s="211">
        <f>'BESOINS PAR DISCIPLINE'!X17</f>
        <v>27</v>
      </c>
      <c r="E14" s="211">
        <f>'BESOINS PAR DISCIPLINE'!Y17</f>
        <v>0</v>
      </c>
      <c r="F14" s="211">
        <f>'BESOINS PAR DISCIPLINE'!Z17</f>
        <v>0</v>
      </c>
      <c r="G14" s="212">
        <f>'BESOINS PAR DISCIPLINE'!AA17</f>
        <v>2</v>
      </c>
      <c r="H14" s="207"/>
      <c r="I14" s="4"/>
    </row>
    <row r="15" spans="1:8" ht="12.75">
      <c r="A15" s="203" t="s">
        <v>129</v>
      </c>
      <c r="B15" s="195">
        <f>'BESOINS PAR DISCIPLINE'!W18</f>
        <v>23</v>
      </c>
      <c r="C15" s="211">
        <f>'BESOINS PAR DISCIPLINE'!W18</f>
        <v>23</v>
      </c>
      <c r="D15" s="211">
        <f>'BESOINS PAR DISCIPLINE'!X18</f>
        <v>18</v>
      </c>
      <c r="E15" s="211">
        <f>'BESOINS PAR DISCIPLINE'!Y18</f>
        <v>0</v>
      </c>
      <c r="F15" s="211">
        <f>'BESOINS PAR DISCIPLINE'!Z18</f>
        <v>0</v>
      </c>
      <c r="G15" s="212">
        <f>'BESOINS PAR DISCIPLINE'!AA18</f>
        <v>-5</v>
      </c>
      <c r="H15" s="207"/>
    </row>
    <row r="16" spans="1:9" ht="12.75">
      <c r="A16" s="203" t="s">
        <v>137</v>
      </c>
      <c r="B16" s="195">
        <f>'BESOINS PAR DISCIPLINE'!W19</f>
        <v>16</v>
      </c>
      <c r="C16" s="211">
        <f>'BESOINS PAR DISCIPLINE'!W19</f>
        <v>16</v>
      </c>
      <c r="D16" s="211">
        <f>'BESOINS PAR DISCIPLINE'!X19</f>
        <v>18</v>
      </c>
      <c r="E16" s="211">
        <f>'BESOINS PAR DISCIPLINE'!Y19</f>
        <v>0</v>
      </c>
      <c r="F16" s="211">
        <f>'BESOINS PAR DISCIPLINE'!Z19</f>
        <v>0</v>
      </c>
      <c r="G16" s="212">
        <f>'BESOINS PAR DISCIPLINE'!AA19</f>
        <v>2</v>
      </c>
      <c r="H16" s="214"/>
      <c r="I16" s="4"/>
    </row>
    <row r="17" spans="1:8" ht="12.75">
      <c r="A17" s="203" t="s">
        <v>138</v>
      </c>
      <c r="B17" s="195">
        <f>'BESOINS PAR DISCIPLINE'!W20</f>
        <v>16</v>
      </c>
      <c r="C17" s="211">
        <f>'BESOINS PAR DISCIPLINE'!W20</f>
        <v>16</v>
      </c>
      <c r="D17" s="211">
        <f>'BESOINS PAR DISCIPLINE'!X20</f>
        <v>18</v>
      </c>
      <c r="E17" s="211">
        <f>'BESOINS PAR DISCIPLINE'!Y20</f>
        <v>0</v>
      </c>
      <c r="F17" s="211">
        <f>'BESOINS PAR DISCIPLINE'!Z20</f>
        <v>0</v>
      </c>
      <c r="G17" s="212">
        <f>'BESOINS PAR DISCIPLINE'!AA20</f>
        <v>2</v>
      </c>
      <c r="H17" s="207"/>
    </row>
    <row r="18" spans="1:9" ht="12.75">
      <c r="A18" s="203" t="s">
        <v>132</v>
      </c>
      <c r="B18" s="195">
        <f>'BESOINS PAR DISCIPLINE'!W21</f>
        <v>24</v>
      </c>
      <c r="C18" s="211">
        <f>'BESOINS PAR DISCIPLINE'!W21</f>
        <v>24</v>
      </c>
      <c r="D18" s="211">
        <f>'BESOINS PAR DISCIPLINE'!X21</f>
        <v>36</v>
      </c>
      <c r="E18" s="211">
        <f>'BESOINS PAR DISCIPLINE'!Y21</f>
        <v>0</v>
      </c>
      <c r="F18" s="211">
        <f>'BESOINS PAR DISCIPLINE'!Z21</f>
        <v>0</v>
      </c>
      <c r="G18" s="212">
        <f>'BESOINS PAR DISCIPLINE'!AA21</f>
        <v>12</v>
      </c>
      <c r="H18" s="207"/>
      <c r="I18" s="4"/>
    </row>
    <row r="19" spans="1:8" ht="12.75">
      <c r="A19" s="203" t="s">
        <v>90</v>
      </c>
      <c r="B19" s="195">
        <f>'BESOINS PAR DISCIPLINE'!W22</f>
        <v>61</v>
      </c>
      <c r="C19" s="211">
        <f>'BESOINS PAR DISCIPLINE'!W22</f>
        <v>61</v>
      </c>
      <c r="D19" s="211">
        <f>'BESOINS PAR DISCIPLINE'!X22</f>
        <v>57</v>
      </c>
      <c r="E19" s="211">
        <f>'BESOINS PAR DISCIPLINE'!Y22</f>
        <v>0</v>
      </c>
      <c r="F19" s="211">
        <f>'BESOINS PAR DISCIPLINE'!Z22</f>
        <v>0</v>
      </c>
      <c r="G19" s="212">
        <f>'BESOINS PAR DISCIPLINE'!AA22</f>
        <v>-4</v>
      </c>
      <c r="H19" s="207"/>
    </row>
    <row r="20" spans="1:8" ht="12.75">
      <c r="A20" s="192"/>
      <c r="B20" s="195"/>
      <c r="C20" s="211"/>
      <c r="D20" s="211"/>
      <c r="E20" s="211"/>
      <c r="F20" s="211"/>
      <c r="G20" s="212"/>
      <c r="H20" s="192"/>
    </row>
    <row r="21" spans="1:8" ht="12.75">
      <c r="A21" s="192"/>
      <c r="B21" s="195"/>
      <c r="C21" s="211">
        <f>'BESOINS PAR DISCIPLINE'!W24</f>
        <v>0</v>
      </c>
      <c r="D21" s="211"/>
      <c r="E21" s="211"/>
      <c r="F21" s="211"/>
      <c r="G21" s="212"/>
      <c r="H21" s="192"/>
    </row>
    <row r="22" spans="1:8" ht="24" customHeight="1">
      <c r="A22" s="192"/>
      <c r="B22" s="215">
        <f>'BESOINS PAR DISCIPLINE'!W25</f>
        <v>427</v>
      </c>
      <c r="C22" s="215"/>
      <c r="D22" s="215">
        <f>'BESOINS PAR DISCIPLINE'!X25</f>
        <v>463</v>
      </c>
      <c r="E22" s="215">
        <f>'BESOINS PAR DISCIPLINE'!Y25</f>
        <v>0</v>
      </c>
      <c r="F22" s="215">
        <f>'BESOINS PAR DISCIPLINE'!Z25</f>
        <v>0</v>
      </c>
      <c r="G22" s="216"/>
      <c r="H22" s="217"/>
    </row>
    <row r="23" ht="12.75">
      <c r="I23" s="4"/>
    </row>
    <row r="24" spans="3:4" ht="12.75">
      <c r="C24" s="21" t="s">
        <v>139</v>
      </c>
      <c r="D24" s="21">
        <f>D22+E22</f>
        <v>463</v>
      </c>
    </row>
  </sheetData>
  <sheetProtection selectLockedCells="1" selectUnlockedCells="1"/>
  <printOptions/>
  <pageMargins left="0.7479166666666667" right="0.7479166666666667" top="0.9840277777777777" bottom="0.9840277777777777" header="0.49236111111111114" footer="0.5118055555555555"/>
  <pageSetup horizontalDpi="300" verticalDpi="300" orientation="landscape" paperSize="9"/>
  <headerFooter alignWithMargins="0">
    <oddHeader>&amp;LTABLEAU 3&amp;CPROPOSITION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GUILLAUMET</dc:creator>
  <cp:keywords/>
  <dc:description/>
  <cp:lastModifiedBy/>
  <cp:lastPrinted>2009-01-26T07:55:13Z</cp:lastPrinted>
  <dcterms:created xsi:type="dcterms:W3CDTF">1999-01-09T15:28:14Z</dcterms:created>
  <dcterms:modified xsi:type="dcterms:W3CDTF">2016-01-19T13:18:52Z</dcterms:modified>
  <cp:category/>
  <cp:version/>
  <cp:contentType/>
  <cp:contentStatus/>
  <cp:revision>8</cp:revision>
</cp:coreProperties>
</file>