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yndicat\Section 88\Département\mouvement\2024\"/>
    </mc:Choice>
  </mc:AlternateContent>
  <xr:revisionPtr revIDLastSave="0" documentId="8_{0034C026-8CF6-4C62-8E45-C7006EAEF052}" xr6:coauthVersionLast="47" xr6:coauthVersionMax="47" xr10:uidLastSave="{00000000-0000-0000-0000-000000000000}"/>
  <bookViews>
    <workbookView xWindow="-108" yWindow="-108" windowWidth="23256" windowHeight="12576" xr2:uid="{98B16DE0-0CC2-4C6A-88C6-E5CAAA9C6903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8" i="1"/>
  <c r="C13" i="1"/>
  <c r="C16" i="1"/>
  <c r="C17" i="1"/>
  <c r="C7" i="1"/>
  <c r="C5" i="1"/>
  <c r="C6" i="1"/>
  <c r="C15" i="1"/>
  <c r="C9" i="1"/>
  <c r="C4" i="1"/>
  <c r="C3" i="1"/>
  <c r="C2" i="1"/>
  <c r="C20" i="1" l="1"/>
</calcChain>
</file>

<file path=xl/sharedStrings.xml><?xml version="1.0" encoding="utf-8"?>
<sst xmlns="http://schemas.openxmlformats.org/spreadsheetml/2006/main" count="41" uniqueCount="24">
  <si>
    <t>Priorités légales</t>
  </si>
  <si>
    <t>Barème</t>
  </si>
  <si>
    <t>Fonctionnaires en situation de handicap et/ou relevant d'une situation médicale grave (peut concerner l'enseignant, son conjoint ou un enfant)</t>
  </si>
  <si>
    <t>Enseignants sollicitant un rapprochement avec le détenteur de l'autorité parentale conjointe dans l'intérêt de l'enfant</t>
  </si>
  <si>
    <t>Enseignants sollicitant un rapprochement de conjoints</t>
  </si>
  <si>
    <t>Enseignant parent isolé</t>
  </si>
  <si>
    <t>Enseignants justifiant d'une expérience et d'un parcours professionnel</t>
  </si>
  <si>
    <t>Caractère répété de la demande</t>
  </si>
  <si>
    <t>Autres priorités</t>
  </si>
  <si>
    <t>oui</t>
  </si>
  <si>
    <t>non</t>
  </si>
  <si>
    <t>7 ou +</t>
  </si>
  <si>
    <t>Réponses</t>
  </si>
  <si>
    <t>total barème</t>
  </si>
  <si>
    <t>Enseignants touchés par une mesure de carte scolaire autre commune</t>
  </si>
  <si>
    <t>année(s)</t>
  </si>
  <si>
    <t>mois</t>
  </si>
  <si>
    <t>jour(s)</t>
  </si>
  <si>
    <t>2 ou +</t>
  </si>
  <si>
    <t>Enseignants exerçant dans les quartiers urbains où se posent des problèmes sociaux et de sécurité particulièrement difficiles (REP + ou REP): 3 ans ou plus</t>
  </si>
  <si>
    <t>Situation sociale grave à prendre en compte</t>
  </si>
  <si>
    <t>Situation médicale grave à prendre en compte</t>
  </si>
  <si>
    <r>
      <t xml:space="preserve">Enfants à charge et/ou enfants à naître </t>
    </r>
    <r>
      <rPr>
        <sz val="11"/>
        <color rgb="FF00B050"/>
        <rFont val="Calibri"/>
        <family val="2"/>
        <scheme val="minor"/>
      </rPr>
      <t>(si oui nombre)</t>
    </r>
  </si>
  <si>
    <t>Enseignants touchés par une mesure de carte scolaire circo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</si>
</sst>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9F34F-1C44-46E6-B57A-59E6CAD1FB5F}">
  <dimension ref="A1:D20"/>
  <sheetViews>
    <sheetView tabSelected="1" workbookViewId="0">
      <selection activeCell="F18" sqref="F18"/>
    </sheetView>
  </sheetViews>
  <sheetFormatPr baseColWidth="10" defaultRowHeight="14.4" x14ac:dyDescent="0.3"/>
  <cols>
    <col min="1" max="1" width="137.6640625" customWidth="1"/>
    <col min="2" max="2" width="9.5546875" bestFit="1" customWidth="1"/>
  </cols>
  <sheetData>
    <row r="1" spans="1:4" x14ac:dyDescent="0.3">
      <c r="A1" s="1" t="s">
        <v>0</v>
      </c>
      <c r="B1" s="1" t="s">
        <v>12</v>
      </c>
      <c r="C1" s="1" t="s">
        <v>1</v>
      </c>
    </row>
    <row r="2" spans="1:4" x14ac:dyDescent="0.3">
      <c r="A2" t="s">
        <v>2</v>
      </c>
      <c r="B2" t="s">
        <v>10</v>
      </c>
      <c r="C2">
        <f>IF(B2="oui",500,0)</f>
        <v>0</v>
      </c>
    </row>
    <row r="3" spans="1:4" x14ac:dyDescent="0.3">
      <c r="A3" t="s">
        <v>23</v>
      </c>
      <c r="B3" t="s">
        <v>10</v>
      </c>
      <c r="C3">
        <f>IF(B3="oui",300,0)</f>
        <v>0</v>
      </c>
    </row>
    <row r="4" spans="1:4" x14ac:dyDescent="0.3">
      <c r="A4" t="s">
        <v>14</v>
      </c>
      <c r="B4" t="s">
        <v>10</v>
      </c>
      <c r="C4">
        <f>IF(B4="oui",100,0)</f>
        <v>0</v>
      </c>
    </row>
    <row r="5" spans="1:4" x14ac:dyDescent="0.3">
      <c r="A5" t="s">
        <v>3</v>
      </c>
      <c r="B5" t="s">
        <v>10</v>
      </c>
      <c r="C5">
        <f>IFERROR(VLOOKUP(B5,Feuil2!$B$1:$C$4,2,0),"")</f>
        <v>0</v>
      </c>
    </row>
    <row r="6" spans="1:4" x14ac:dyDescent="0.3">
      <c r="A6" t="s">
        <v>4</v>
      </c>
      <c r="B6" t="s">
        <v>10</v>
      </c>
      <c r="C6">
        <f>IFERROR(VLOOKUP(B6,Feuil2!$B$1:$C$4,2,0),"")</f>
        <v>0</v>
      </c>
    </row>
    <row r="7" spans="1:4" x14ac:dyDescent="0.3">
      <c r="A7" t="s">
        <v>19</v>
      </c>
      <c r="B7" t="s">
        <v>10</v>
      </c>
      <c r="C7">
        <f>IF(B7="oui",50,0)</f>
        <v>0</v>
      </c>
    </row>
    <row r="8" spans="1:4" x14ac:dyDescent="0.3">
      <c r="A8" t="s">
        <v>6</v>
      </c>
      <c r="B8" t="s">
        <v>10</v>
      </c>
      <c r="C8">
        <f>IF(B8="oui",40,0)</f>
        <v>0</v>
      </c>
    </row>
    <row r="9" spans="1:4" x14ac:dyDescent="0.3">
      <c r="A9" t="s">
        <v>7</v>
      </c>
      <c r="B9" t="s">
        <v>10</v>
      </c>
      <c r="C9">
        <f>IF(B9="oui",15,0)</f>
        <v>0</v>
      </c>
    </row>
    <row r="10" spans="1:4" x14ac:dyDescent="0.3">
      <c r="A10" t="s">
        <v>6</v>
      </c>
      <c r="B10">
        <v>0</v>
      </c>
      <c r="D10" t="s">
        <v>15</v>
      </c>
    </row>
    <row r="11" spans="1:4" x14ac:dyDescent="0.3">
      <c r="B11">
        <v>0</v>
      </c>
      <c r="D11" t="s">
        <v>16</v>
      </c>
    </row>
    <row r="12" spans="1:4" x14ac:dyDescent="0.3">
      <c r="B12">
        <v>0</v>
      </c>
      <c r="D12" t="s">
        <v>17</v>
      </c>
    </row>
    <row r="13" spans="1:4" x14ac:dyDescent="0.3">
      <c r="C13">
        <f>(B10+B11/12+B12/360)*10+10</f>
        <v>10</v>
      </c>
    </row>
    <row r="14" spans="1:4" x14ac:dyDescent="0.3">
      <c r="A14" s="1" t="s">
        <v>8</v>
      </c>
      <c r="B14" s="1"/>
      <c r="C14" s="1"/>
    </row>
    <row r="15" spans="1:4" x14ac:dyDescent="0.3">
      <c r="A15" t="s">
        <v>21</v>
      </c>
      <c r="B15" t="s">
        <v>10</v>
      </c>
      <c r="C15">
        <f>IF(B15="oui",9,0)</f>
        <v>0</v>
      </c>
    </row>
    <row r="16" spans="1:4" x14ac:dyDescent="0.3">
      <c r="A16" t="s">
        <v>5</v>
      </c>
      <c r="B16" t="s">
        <v>10</v>
      </c>
      <c r="C16">
        <f>IF(B16="oui",9,0)</f>
        <v>0</v>
      </c>
    </row>
    <row r="17" spans="1:3" x14ac:dyDescent="0.3">
      <c r="A17" t="s">
        <v>20</v>
      </c>
      <c r="B17" t="s">
        <v>10</v>
      </c>
      <c r="C17">
        <f>IF(B17="oui",9,0)</f>
        <v>0</v>
      </c>
    </row>
    <row r="18" spans="1:3" x14ac:dyDescent="0.3">
      <c r="A18" t="s">
        <v>22</v>
      </c>
      <c r="B18" t="s">
        <v>10</v>
      </c>
      <c r="C18" s="3">
        <v>0</v>
      </c>
    </row>
    <row r="19" spans="1:3" x14ac:dyDescent="0.3">
      <c r="C19">
        <f>IF(B18="oui",9*C18,0)</f>
        <v>0</v>
      </c>
    </row>
    <row r="20" spans="1:3" x14ac:dyDescent="0.3">
      <c r="A20" s="1" t="s">
        <v>13</v>
      </c>
      <c r="C20" s="2">
        <f>SUM(C2:C19)-C18</f>
        <v>10</v>
      </c>
    </row>
  </sheetData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DD1B89B-1F24-4436-9B3E-C1696B34EED7}">
          <x14:formula1>
            <xm:f>Feuil2!$A$1:$A$2</xm:f>
          </x14:formula1>
          <xm:sqref>B2:B4 B15:B18 B7:B9</xm:sqref>
        </x14:dataValidation>
        <x14:dataValidation type="list" allowBlank="1" showInputMessage="1" showErrorMessage="1" xr:uid="{B51A8438-F3D4-4B36-BBAB-CDFA799580BD}">
          <x14:formula1>
            <xm:f>Feuil2!$B$1:$B$4</xm:f>
          </x14:formula1>
          <xm:sqref>B5:B6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38607-254F-4DAD-9DA3-5BCC1CEB048E}">
  <dimension ref="A1:G6"/>
  <sheetViews>
    <sheetView workbookViewId="0">
      <selection activeCell="B2" sqref="B2:B4"/>
    </sheetView>
  </sheetViews>
  <sheetFormatPr baseColWidth="10" defaultRowHeight="14.4" x14ac:dyDescent="0.3"/>
  <sheetData>
    <row r="1" spans="1:7" x14ac:dyDescent="0.3">
      <c r="A1" t="s">
        <v>9</v>
      </c>
      <c r="B1" t="s">
        <v>10</v>
      </c>
      <c r="C1">
        <v>0</v>
      </c>
      <c r="D1" t="s">
        <v>10</v>
      </c>
      <c r="E1">
        <v>0</v>
      </c>
      <c r="F1" t="s">
        <v>10</v>
      </c>
      <c r="G1">
        <v>0</v>
      </c>
    </row>
    <row r="2" spans="1:7" x14ac:dyDescent="0.3">
      <c r="A2" t="s">
        <v>10</v>
      </c>
      <c r="B2">
        <v>0</v>
      </c>
      <c r="C2">
        <v>70</v>
      </c>
      <c r="D2">
        <v>3</v>
      </c>
      <c r="E2">
        <v>30</v>
      </c>
      <c r="F2">
        <v>3</v>
      </c>
      <c r="G2">
        <v>20</v>
      </c>
    </row>
    <row r="3" spans="1:7" x14ac:dyDescent="0.3">
      <c r="B3">
        <v>1</v>
      </c>
      <c r="C3">
        <v>80</v>
      </c>
      <c r="D3">
        <v>4</v>
      </c>
      <c r="E3">
        <v>35</v>
      </c>
      <c r="F3">
        <v>4</v>
      </c>
      <c r="G3">
        <v>25</v>
      </c>
    </row>
    <row r="4" spans="1:7" x14ac:dyDescent="0.3">
      <c r="B4" t="s">
        <v>18</v>
      </c>
      <c r="C4">
        <v>90</v>
      </c>
      <c r="D4">
        <v>5</v>
      </c>
      <c r="E4">
        <v>40</v>
      </c>
      <c r="F4">
        <v>5</v>
      </c>
      <c r="G4">
        <v>30</v>
      </c>
    </row>
    <row r="5" spans="1:7" x14ac:dyDescent="0.3">
      <c r="D5">
        <v>6</v>
      </c>
      <c r="E5">
        <v>45</v>
      </c>
      <c r="F5">
        <v>6</v>
      </c>
      <c r="G5">
        <v>35</v>
      </c>
    </row>
    <row r="6" spans="1:7" x14ac:dyDescent="0.3">
      <c r="D6" t="s">
        <v>11</v>
      </c>
      <c r="E6">
        <v>50</v>
      </c>
      <c r="F6" t="s">
        <v>11</v>
      </c>
      <c r="G6">
        <v>40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Dam's</dc:creator>
  <cp:lastModifiedBy>sgencfdt88@gmail.com</cp:lastModifiedBy>
  <dcterms:created xsi:type="dcterms:W3CDTF">2020-05-05T13:07:58Z</dcterms:created>
  <dcterms:modified xsi:type="dcterms:W3CDTF">2024-03-25T15:44:45Z</dcterms:modified>
</cp:coreProperties>
</file>