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enc\Downloads\"/>
    </mc:Choice>
  </mc:AlternateContent>
  <xr:revisionPtr revIDLastSave="0" documentId="13_ncr:1_{1C0DCCEA-7948-4CFB-A382-8CC4BD6ADC8D}" xr6:coauthVersionLast="47" xr6:coauthVersionMax="47" xr10:uidLastSave="{00000000-0000-0000-0000-000000000000}"/>
  <workbookProtection lockStructure="1"/>
  <bookViews>
    <workbookView xWindow="-108" yWindow="-108" windowWidth="23256" windowHeight="12576" xr2:uid="{98B16DE0-0CC2-4C6A-88C6-E5CAAA9C6903}"/>
  </bookViews>
  <sheets>
    <sheet name="Feuil1" sheetId="1" r:id="rId1"/>
    <sheet name="Feuil2" sheetId="2" r:id="rId2"/>
  </sheets>
  <definedNames>
    <definedName name="Classe">Feuil2!$O$1:$Q$1</definedName>
    <definedName name="Classe_exceptionnelle">Feuil2!$Q$2:$Q$6</definedName>
    <definedName name="Classe_Normale">Feuil2!$O$2:$O$12</definedName>
    <definedName name="Classeexceptionnelle">Feuil2!$Q$2:$Q$6</definedName>
    <definedName name="Hors_classe">Feuil2!$P$2:$P$8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L9" i="2"/>
  <c r="L10" i="2"/>
  <c r="L11" i="2"/>
  <c r="L12" i="2"/>
  <c r="L13" i="2"/>
  <c r="L14" i="2"/>
  <c r="L15" i="2"/>
  <c r="L16" i="2"/>
  <c r="L7" i="2"/>
  <c r="L8" i="2"/>
  <c r="L17" i="2"/>
  <c r="L18" i="2"/>
  <c r="L19" i="2"/>
  <c r="L20" i="2"/>
  <c r="L21" i="2"/>
  <c r="L22" i="2"/>
  <c r="L23" i="2"/>
  <c r="L1" i="2"/>
  <c r="L2" i="2"/>
  <c r="L3" i="2"/>
  <c r="L4" i="2"/>
  <c r="L5" i="2"/>
  <c r="L6" i="2"/>
  <c r="C15" i="1"/>
  <c r="C21" i="1"/>
  <c r="C8" i="1"/>
  <c r="C18" i="1"/>
  <c r="C19" i="1"/>
  <c r="C7" i="1"/>
  <c r="C5" i="1"/>
  <c r="C6" i="1"/>
  <c r="C17" i="1"/>
  <c r="C9" i="1"/>
  <c r="C4" i="1"/>
  <c r="C3" i="1"/>
  <c r="C2" i="1"/>
  <c r="C10" i="1" l="1"/>
  <c r="C22" i="1" s="1"/>
</calcChain>
</file>

<file path=xl/sharedStrings.xml><?xml version="1.0" encoding="utf-8"?>
<sst xmlns="http://schemas.openxmlformats.org/spreadsheetml/2006/main" count="115" uniqueCount="38">
  <si>
    <t>Priorités légales</t>
  </si>
  <si>
    <t>Barème</t>
  </si>
  <si>
    <t>Fonctionnaires en situation de handicap et/ou relevant d'une situation médicale grave (peut concerner l'enseignant, son conjoint ou un enfant)</t>
  </si>
  <si>
    <t>Enseignants sollicitant un rapprochement avec le détenteur de l'autorité parentale conjointe dans l'intérêt de l'enfant</t>
  </si>
  <si>
    <t>Enseignants sollicitant un rapprochement de conjoints</t>
  </si>
  <si>
    <t>Enseignant parent isolé</t>
  </si>
  <si>
    <t>Enseignants justifiant d'une expérience et d'un parcours professionnel</t>
  </si>
  <si>
    <t>Caractère répété de la demande</t>
  </si>
  <si>
    <t>Autres priorités</t>
  </si>
  <si>
    <t>oui</t>
  </si>
  <si>
    <t>non</t>
  </si>
  <si>
    <t>7 ou +</t>
  </si>
  <si>
    <t>Réponses</t>
  </si>
  <si>
    <t>total barème</t>
  </si>
  <si>
    <t>Enseignants touchés par une mesure de carte scolaire autre commune</t>
  </si>
  <si>
    <t>année(s)</t>
  </si>
  <si>
    <t>mois</t>
  </si>
  <si>
    <t>jour(s)</t>
  </si>
  <si>
    <t>2 ou +</t>
  </si>
  <si>
    <t>Enseignants exerçant dans les quartiers urbains où se posent des problèmes sociaux et de sécurité particulièrement difficiles (REP + ou REP): 3 ans ou plus</t>
  </si>
  <si>
    <t>Situation sociale grave à prendre en compte</t>
  </si>
  <si>
    <t>Situation médicale grave à prendre en compte</t>
  </si>
  <si>
    <r>
      <t xml:space="preserve">Enfants à charge et/ou enfants à naître </t>
    </r>
    <r>
      <rPr>
        <sz val="11"/>
        <color rgb="FF00B050"/>
        <rFont val="Calibri"/>
        <family val="2"/>
        <scheme val="minor"/>
      </rPr>
      <t>(si oui nombre)</t>
    </r>
  </si>
  <si>
    <t>Enseignants touchés par une mesure de carte scolaire circo</t>
  </si>
  <si>
    <t>Echelon 1</t>
  </si>
  <si>
    <t>Echelon 2</t>
  </si>
  <si>
    <t>Echelon 3</t>
  </si>
  <si>
    <t>Echelon 4</t>
  </si>
  <si>
    <t>Echelon 5</t>
  </si>
  <si>
    <t>Echelon 6</t>
  </si>
  <si>
    <t>Echelon 7</t>
  </si>
  <si>
    <t>Echelon 8</t>
  </si>
  <si>
    <t>Echelon 9</t>
  </si>
  <si>
    <t>Echelon 10</t>
  </si>
  <si>
    <t>Echelon 11</t>
  </si>
  <si>
    <t>Classe_Normale</t>
  </si>
  <si>
    <t>Hors_classe</t>
  </si>
  <si>
    <t>Classe_exceptionnelle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</si>
</sst>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34F-1C44-46E6-B57A-59E6CAD1FB5F}">
  <dimension ref="A1:D22"/>
  <sheetViews>
    <sheetView tabSelected="1" workbookViewId="0">
      <selection activeCell="F7" sqref="F7"/>
    </sheetView>
  </sheetViews>
  <sheetFormatPr baseColWidth="10" defaultRowHeight="14.4" x14ac:dyDescent="0.3"/>
  <cols>
    <col min="1" max="1" width="137.6640625" customWidth="1"/>
    <col min="2" max="2" width="9.5546875" bestFit="1" customWidth="1"/>
  </cols>
  <sheetData>
    <row r="1" spans="1:4" x14ac:dyDescent="0.3">
      <c r="A1" s="1" t="s">
        <v>0</v>
      </c>
      <c r="B1" s="1" t="s">
        <v>12</v>
      </c>
      <c r="C1" s="1" t="s">
        <v>1</v>
      </c>
    </row>
    <row r="2" spans="1:4" x14ac:dyDescent="0.3">
      <c r="A2" t="s">
        <v>2</v>
      </c>
      <c r="B2" s="3" t="s">
        <v>10</v>
      </c>
      <c r="C2">
        <f>IF(B2="oui",500,0)</f>
        <v>0</v>
      </c>
    </row>
    <row r="3" spans="1:4" x14ac:dyDescent="0.3">
      <c r="A3" t="s">
        <v>23</v>
      </c>
      <c r="B3" s="3" t="s">
        <v>10</v>
      </c>
      <c r="C3">
        <f>IF(B3="oui",300,0)</f>
        <v>0</v>
      </c>
    </row>
    <row r="4" spans="1:4" x14ac:dyDescent="0.3">
      <c r="A4" t="s">
        <v>14</v>
      </c>
      <c r="B4" s="3" t="s">
        <v>10</v>
      </c>
      <c r="C4">
        <f>IF(B4="oui",100,0)</f>
        <v>0</v>
      </c>
    </row>
    <row r="5" spans="1:4" x14ac:dyDescent="0.3">
      <c r="A5" t="s">
        <v>3</v>
      </c>
      <c r="B5" s="3" t="s">
        <v>10</v>
      </c>
      <c r="C5">
        <f>IFERROR(VLOOKUP(B5,Feuil2!$B$1:$C$4,2,0),"")</f>
        <v>0</v>
      </c>
    </row>
    <row r="6" spans="1:4" x14ac:dyDescent="0.3">
      <c r="A6" t="s">
        <v>4</v>
      </c>
      <c r="B6" s="3" t="s">
        <v>10</v>
      </c>
      <c r="C6">
        <f>IFERROR(VLOOKUP(B6,Feuil2!$B$1:$C$4,2,0),"")</f>
        <v>0</v>
      </c>
    </row>
    <row r="7" spans="1:4" x14ac:dyDescent="0.3">
      <c r="A7" t="s">
        <v>19</v>
      </c>
      <c r="B7" s="3" t="s">
        <v>10</v>
      </c>
      <c r="C7">
        <f>IF(B7="oui",50,0)</f>
        <v>0</v>
      </c>
    </row>
    <row r="8" spans="1:4" x14ac:dyDescent="0.3">
      <c r="A8" t="s">
        <v>6</v>
      </c>
      <c r="B8" s="3" t="s">
        <v>10</v>
      </c>
      <c r="C8">
        <f>IF(B8="oui",40,0)</f>
        <v>0</v>
      </c>
    </row>
    <row r="9" spans="1:4" x14ac:dyDescent="0.3">
      <c r="A9" t="s">
        <v>7</v>
      </c>
      <c r="B9" s="3" t="s">
        <v>10</v>
      </c>
      <c r="C9">
        <f>IF(B9="oui",15,0)</f>
        <v>0</v>
      </c>
    </row>
    <row r="10" spans="1:4" x14ac:dyDescent="0.3">
      <c r="A10" s="3" t="s">
        <v>37</v>
      </c>
      <c r="B10" s="3" t="s">
        <v>25</v>
      </c>
      <c r="C10">
        <f>VLOOKUP(Feuil2!$H$9,Feuil2!$L$1:$M$23,2,TRUE)</f>
        <v>42</v>
      </c>
    </row>
    <row r="12" spans="1:4" x14ac:dyDescent="0.3">
      <c r="A12" t="s">
        <v>6</v>
      </c>
      <c r="B12" s="3">
        <v>0</v>
      </c>
      <c r="D12" t="s">
        <v>15</v>
      </c>
    </row>
    <row r="13" spans="1:4" x14ac:dyDescent="0.3">
      <c r="B13" s="3">
        <v>0</v>
      </c>
      <c r="D13" t="s">
        <v>16</v>
      </c>
    </row>
    <row r="14" spans="1:4" x14ac:dyDescent="0.3">
      <c r="B14" s="3">
        <v>0</v>
      </c>
      <c r="D14" t="s">
        <v>17</v>
      </c>
    </row>
    <row r="15" spans="1:4" x14ac:dyDescent="0.3">
      <c r="C15">
        <f>(B12+B13/12+B14/360)*5+5</f>
        <v>5</v>
      </c>
    </row>
    <row r="16" spans="1:4" x14ac:dyDescent="0.3">
      <c r="A16" s="1" t="s">
        <v>8</v>
      </c>
      <c r="B16" s="1"/>
      <c r="C16" s="1"/>
    </row>
    <row r="17" spans="1:3" x14ac:dyDescent="0.3">
      <c r="A17" t="s">
        <v>21</v>
      </c>
      <c r="B17" s="3" t="s">
        <v>10</v>
      </c>
      <c r="C17">
        <f>IF(B17="oui",9,0)</f>
        <v>0</v>
      </c>
    </row>
    <row r="18" spans="1:3" x14ac:dyDescent="0.3">
      <c r="A18" t="s">
        <v>5</v>
      </c>
      <c r="B18" s="3" t="s">
        <v>10</v>
      </c>
      <c r="C18">
        <f>IF(B18="oui",9,0)</f>
        <v>0</v>
      </c>
    </row>
    <row r="19" spans="1:3" x14ac:dyDescent="0.3">
      <c r="A19" t="s">
        <v>20</v>
      </c>
      <c r="B19" s="3" t="s">
        <v>10</v>
      </c>
      <c r="C19">
        <f>IF(B19="oui",9,0)</f>
        <v>0</v>
      </c>
    </row>
    <row r="20" spans="1:3" x14ac:dyDescent="0.3">
      <c r="A20" t="s">
        <v>22</v>
      </c>
      <c r="B20" s="3" t="s">
        <v>10</v>
      </c>
      <c r="C20" s="4">
        <v>0</v>
      </c>
    </row>
    <row r="21" spans="1:3" x14ac:dyDescent="0.3">
      <c r="C21">
        <f>IF(B20="oui",9*C20,0)</f>
        <v>0</v>
      </c>
    </row>
    <row r="22" spans="1:3" x14ac:dyDescent="0.3">
      <c r="A22" s="1" t="s">
        <v>13</v>
      </c>
      <c r="C22" s="2">
        <f>SUM(C2:C21)-C20</f>
        <v>47</v>
      </c>
    </row>
  </sheetData>
  <dataValidations count="2">
    <dataValidation type="list" allowBlank="1" showInputMessage="1" showErrorMessage="1" sqref="B10" xr:uid="{908DD858-98F9-4959-9C4A-753013480BFD}">
      <formula1>INDIRECT($A$10)</formula1>
    </dataValidation>
    <dataValidation type="list" allowBlank="1" showInputMessage="1" showErrorMessage="1" sqref="A10" xr:uid="{98FB4FAA-D96B-4ED4-A9C4-557E33AFEA59}">
      <formula1>Classe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D1B89B-1F24-4436-9B3E-C1696B34EED7}">
          <x14:formula1>
            <xm:f>Feuil2!$A$1:$A$2</xm:f>
          </x14:formula1>
          <xm:sqref>B2:B4 B17:B20 B7:B9</xm:sqref>
        </x14:dataValidation>
        <x14:dataValidation type="list" allowBlank="1" showInputMessage="1" showErrorMessage="1" xr:uid="{B51A8438-F3D4-4B36-BBAB-CDFA799580BD}">
          <x14:formula1>
            <xm:f>Feuil2!$B$1:$B$4</xm:f>
          </x14:formula1>
          <xm:sqref>B5:B6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8607-254F-4DAD-9DA3-5BCC1CEB048E}">
  <dimension ref="A1:Q23"/>
  <sheetViews>
    <sheetView workbookViewId="0">
      <selection activeCell="F10" sqref="F10"/>
    </sheetView>
  </sheetViews>
  <sheetFormatPr baseColWidth="10" defaultRowHeight="14.4" x14ac:dyDescent="0.3"/>
  <sheetData>
    <row r="1" spans="1:17" x14ac:dyDescent="0.3">
      <c r="A1" t="s">
        <v>9</v>
      </c>
      <c r="B1" t="s">
        <v>10</v>
      </c>
      <c r="C1">
        <v>0</v>
      </c>
      <c r="D1" t="s">
        <v>10</v>
      </c>
      <c r="E1">
        <v>0</v>
      </c>
      <c r="F1" t="s">
        <v>10</v>
      </c>
      <c r="G1">
        <v>0</v>
      </c>
      <c r="J1" t="s">
        <v>37</v>
      </c>
      <c r="K1" t="s">
        <v>24</v>
      </c>
      <c r="L1" s="5" t="str">
        <f t="shared" ref="L1:L23" si="0">J1&amp;K1</f>
        <v>Classe_exceptionnelleEchelon 1</v>
      </c>
      <c r="M1">
        <v>40</v>
      </c>
      <c r="O1" t="s">
        <v>35</v>
      </c>
      <c r="P1" t="s">
        <v>36</v>
      </c>
      <c r="Q1" t="s">
        <v>37</v>
      </c>
    </row>
    <row r="2" spans="1:17" x14ac:dyDescent="0.3">
      <c r="A2" t="s">
        <v>10</v>
      </c>
      <c r="B2">
        <v>0</v>
      </c>
      <c r="C2">
        <v>70</v>
      </c>
      <c r="D2">
        <v>3</v>
      </c>
      <c r="E2">
        <v>30</v>
      </c>
      <c r="F2">
        <v>3</v>
      </c>
      <c r="G2">
        <v>20</v>
      </c>
      <c r="J2" t="s">
        <v>37</v>
      </c>
      <c r="K2" t="s">
        <v>25</v>
      </c>
      <c r="L2" s="5" t="str">
        <f t="shared" si="0"/>
        <v>Classe_exceptionnelleEchelon 2</v>
      </c>
      <c r="M2">
        <v>42</v>
      </c>
      <c r="O2" t="s">
        <v>24</v>
      </c>
      <c r="P2" t="s">
        <v>24</v>
      </c>
      <c r="Q2" t="s">
        <v>24</v>
      </c>
    </row>
    <row r="3" spans="1:17" x14ac:dyDescent="0.3">
      <c r="B3">
        <v>1</v>
      </c>
      <c r="C3">
        <v>80</v>
      </c>
      <c r="D3">
        <v>4</v>
      </c>
      <c r="E3">
        <v>35</v>
      </c>
      <c r="F3">
        <v>4</v>
      </c>
      <c r="G3">
        <v>25</v>
      </c>
      <c r="J3" t="s">
        <v>37</v>
      </c>
      <c r="K3" t="s">
        <v>26</v>
      </c>
      <c r="L3" s="5" t="str">
        <f t="shared" si="0"/>
        <v>Classe_exceptionnelleEchelon 3</v>
      </c>
      <c r="M3">
        <v>44</v>
      </c>
      <c r="O3" t="s">
        <v>25</v>
      </c>
      <c r="P3" t="s">
        <v>25</v>
      </c>
      <c r="Q3" t="s">
        <v>25</v>
      </c>
    </row>
    <row r="4" spans="1:17" x14ac:dyDescent="0.3">
      <c r="B4" t="s">
        <v>18</v>
      </c>
      <c r="C4">
        <v>90</v>
      </c>
      <c r="D4">
        <v>5</v>
      </c>
      <c r="E4">
        <v>40</v>
      </c>
      <c r="F4">
        <v>5</v>
      </c>
      <c r="G4">
        <v>30</v>
      </c>
      <c r="J4" t="s">
        <v>37</v>
      </c>
      <c r="K4" t="s">
        <v>27</v>
      </c>
      <c r="L4" s="5" t="str">
        <f t="shared" si="0"/>
        <v>Classe_exceptionnelleEchelon 4</v>
      </c>
      <c r="M4">
        <v>46</v>
      </c>
      <c r="O4" t="s">
        <v>26</v>
      </c>
      <c r="P4" t="s">
        <v>26</v>
      </c>
      <c r="Q4" t="s">
        <v>26</v>
      </c>
    </row>
    <row r="5" spans="1:17" x14ac:dyDescent="0.3">
      <c r="D5">
        <v>6</v>
      </c>
      <c r="E5">
        <v>45</v>
      </c>
      <c r="F5">
        <v>6</v>
      </c>
      <c r="G5">
        <v>35</v>
      </c>
      <c r="J5" t="s">
        <v>37</v>
      </c>
      <c r="K5" t="s">
        <v>28</v>
      </c>
      <c r="L5" s="5" t="str">
        <f t="shared" si="0"/>
        <v>Classe_exceptionnelleEchelon 5</v>
      </c>
      <c r="M5">
        <v>50</v>
      </c>
      <c r="O5" t="s">
        <v>27</v>
      </c>
      <c r="P5" t="s">
        <v>27</v>
      </c>
      <c r="Q5" t="s">
        <v>27</v>
      </c>
    </row>
    <row r="6" spans="1:17" x14ac:dyDescent="0.3">
      <c r="D6" t="s">
        <v>11</v>
      </c>
      <c r="E6">
        <v>50</v>
      </c>
      <c r="F6" t="s">
        <v>11</v>
      </c>
      <c r="G6">
        <v>40</v>
      </c>
      <c r="J6" t="s">
        <v>35</v>
      </c>
      <c r="K6" t="s">
        <v>24</v>
      </c>
      <c r="L6" t="str">
        <f t="shared" si="0"/>
        <v>Classe_NormaleEchelon 1</v>
      </c>
      <c r="M6">
        <v>18</v>
      </c>
      <c r="O6" t="s">
        <v>28</v>
      </c>
      <c r="P6" t="s">
        <v>28</v>
      </c>
      <c r="Q6" t="s">
        <v>28</v>
      </c>
    </row>
    <row r="7" spans="1:17" x14ac:dyDescent="0.3">
      <c r="J7" t="s">
        <v>35</v>
      </c>
      <c r="K7" t="s">
        <v>33</v>
      </c>
      <c r="L7" t="str">
        <f t="shared" si="0"/>
        <v>Classe_NormaleEchelon 10</v>
      </c>
      <c r="M7">
        <v>40</v>
      </c>
      <c r="O7" t="s">
        <v>29</v>
      </c>
      <c r="P7" t="s">
        <v>29</v>
      </c>
    </row>
    <row r="8" spans="1:17" x14ac:dyDescent="0.3">
      <c r="J8" t="s">
        <v>35</v>
      </c>
      <c r="K8" t="s">
        <v>34</v>
      </c>
      <c r="L8" t="str">
        <f t="shared" si="0"/>
        <v>Classe_NormaleEchelon 11</v>
      </c>
      <c r="M8">
        <v>42</v>
      </c>
      <c r="O8" t="s">
        <v>30</v>
      </c>
      <c r="P8" t="s">
        <v>30</v>
      </c>
    </row>
    <row r="9" spans="1:17" x14ac:dyDescent="0.3">
      <c r="H9" s="5" t="str">
        <f>Feuil1!A10&amp;Feuil1!B10</f>
        <v>Classe_exceptionnelleEchelon 2</v>
      </c>
      <c r="J9" t="s">
        <v>35</v>
      </c>
      <c r="K9" t="s">
        <v>25</v>
      </c>
      <c r="L9" t="str">
        <f t="shared" si="0"/>
        <v>Classe_NormaleEchelon 2</v>
      </c>
      <c r="M9">
        <v>20</v>
      </c>
      <c r="O9" t="s">
        <v>31</v>
      </c>
    </row>
    <row r="10" spans="1:17" x14ac:dyDescent="0.3">
      <c r="J10" t="s">
        <v>35</v>
      </c>
      <c r="K10" t="s">
        <v>26</v>
      </c>
      <c r="L10" t="str">
        <f t="shared" si="0"/>
        <v>Classe_NormaleEchelon 3</v>
      </c>
      <c r="M10">
        <v>22</v>
      </c>
      <c r="O10" t="s">
        <v>32</v>
      </c>
    </row>
    <row r="11" spans="1:17" x14ac:dyDescent="0.3">
      <c r="J11" t="s">
        <v>35</v>
      </c>
      <c r="K11" t="s">
        <v>27</v>
      </c>
      <c r="L11" t="str">
        <f t="shared" si="0"/>
        <v>Classe_NormaleEchelon 4</v>
      </c>
      <c r="M11">
        <v>24</v>
      </c>
      <c r="O11" t="s">
        <v>33</v>
      </c>
    </row>
    <row r="12" spans="1:17" x14ac:dyDescent="0.3">
      <c r="J12" t="s">
        <v>35</v>
      </c>
      <c r="K12" t="s">
        <v>28</v>
      </c>
      <c r="L12" t="str">
        <f t="shared" si="0"/>
        <v>Classe_NormaleEchelon 5</v>
      </c>
      <c r="M12">
        <v>26</v>
      </c>
      <c r="O12" t="s">
        <v>34</v>
      </c>
    </row>
    <row r="13" spans="1:17" x14ac:dyDescent="0.3">
      <c r="J13" t="s">
        <v>35</v>
      </c>
      <c r="K13" t="s">
        <v>29</v>
      </c>
      <c r="L13" t="str">
        <f t="shared" si="0"/>
        <v>Classe_NormaleEchelon 6</v>
      </c>
      <c r="M13">
        <v>30</v>
      </c>
    </row>
    <row r="14" spans="1:17" x14ac:dyDescent="0.3">
      <c r="J14" t="s">
        <v>35</v>
      </c>
      <c r="K14" t="s">
        <v>30</v>
      </c>
      <c r="L14" t="str">
        <f t="shared" si="0"/>
        <v>Classe_NormaleEchelon 7</v>
      </c>
      <c r="M14">
        <v>34</v>
      </c>
    </row>
    <row r="15" spans="1:17" x14ac:dyDescent="0.3">
      <c r="J15" t="s">
        <v>35</v>
      </c>
      <c r="K15" t="s">
        <v>31</v>
      </c>
      <c r="L15" t="str">
        <f t="shared" si="0"/>
        <v>Classe_NormaleEchelon 8</v>
      </c>
      <c r="M15">
        <v>36</v>
      </c>
    </row>
    <row r="16" spans="1:17" x14ac:dyDescent="0.3">
      <c r="J16" t="s">
        <v>35</v>
      </c>
      <c r="K16" t="s">
        <v>32</v>
      </c>
      <c r="L16" t="str">
        <f t="shared" si="0"/>
        <v>Classe_NormaleEchelon 9</v>
      </c>
      <c r="M16">
        <v>38</v>
      </c>
    </row>
    <row r="17" spans="4:13" x14ac:dyDescent="0.3">
      <c r="J17" t="s">
        <v>36</v>
      </c>
      <c r="K17" t="s">
        <v>24</v>
      </c>
      <c r="L17" t="str">
        <f t="shared" si="0"/>
        <v>Hors_classeEchelon 1</v>
      </c>
      <c r="M17">
        <v>36</v>
      </c>
    </row>
    <row r="18" spans="4:13" x14ac:dyDescent="0.3">
      <c r="J18" t="s">
        <v>36</v>
      </c>
      <c r="K18" t="s">
        <v>25</v>
      </c>
      <c r="L18" t="str">
        <f t="shared" si="0"/>
        <v>Hors_classeEchelon 2</v>
      </c>
      <c r="M18">
        <v>38</v>
      </c>
    </row>
    <row r="19" spans="4:13" x14ac:dyDescent="0.3">
      <c r="J19" t="s">
        <v>36</v>
      </c>
      <c r="K19" t="s">
        <v>26</v>
      </c>
      <c r="L19" t="str">
        <f t="shared" si="0"/>
        <v>Hors_classeEchelon 3</v>
      </c>
      <c r="M19">
        <v>40</v>
      </c>
    </row>
    <row r="20" spans="4:13" x14ac:dyDescent="0.3">
      <c r="D20" s="5"/>
      <c r="J20" t="s">
        <v>36</v>
      </c>
      <c r="K20" t="s">
        <v>27</v>
      </c>
      <c r="L20" t="str">
        <f t="shared" si="0"/>
        <v>Hors_classeEchelon 4</v>
      </c>
      <c r="M20">
        <v>42</v>
      </c>
    </row>
    <row r="21" spans="4:13" x14ac:dyDescent="0.3">
      <c r="J21" t="s">
        <v>36</v>
      </c>
      <c r="K21" t="s">
        <v>28</v>
      </c>
      <c r="L21" t="str">
        <f t="shared" si="0"/>
        <v>Hors_classeEchelon 5</v>
      </c>
      <c r="M21">
        <v>44</v>
      </c>
    </row>
    <row r="22" spans="4:13" x14ac:dyDescent="0.3">
      <c r="J22" t="s">
        <v>36</v>
      </c>
      <c r="K22" t="s">
        <v>29</v>
      </c>
      <c r="L22" t="str">
        <f t="shared" si="0"/>
        <v>Hors_classeEchelon 6</v>
      </c>
      <c r="M22">
        <v>46</v>
      </c>
    </row>
    <row r="23" spans="4:13" x14ac:dyDescent="0.3">
      <c r="J23" t="s">
        <v>36</v>
      </c>
      <c r="K23" t="s">
        <v>30</v>
      </c>
      <c r="L23" t="str">
        <f t="shared" si="0"/>
        <v>Hors_classeEchelon 7</v>
      </c>
      <c r="M23">
        <v>48</v>
      </c>
    </row>
  </sheetData>
  <sortState xmlns:xlrd2="http://schemas.microsoft.com/office/spreadsheetml/2017/richdata2" ref="J1:M23">
    <sortCondition ref="L1:L23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Feuil1</vt:lpstr>
      <vt:lpstr>Feuil2</vt:lpstr>
      <vt:lpstr>Classe</vt:lpstr>
      <vt:lpstr>Classe_exceptionnelle</vt:lpstr>
      <vt:lpstr>Classe_Normale</vt:lpstr>
      <vt:lpstr>Classeexceptionnelle</vt:lpstr>
      <vt:lpstr>Hors_classe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Dam's</dc:creator>
  <cp:lastModifiedBy>sgencfdt88@gmail.com</cp:lastModifiedBy>
  <dcterms:created xsi:type="dcterms:W3CDTF">2020-05-05T13:07:58Z</dcterms:created>
  <dcterms:modified xsi:type="dcterms:W3CDTF">2025-03-25T15:43:35Z</dcterms:modified>
</cp:coreProperties>
</file>