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3"/>
    <sheet name="Feuille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<sst xmlns="http://schemas.openxmlformats.org/spreadsheetml/2006/main" count="96" uniqueCount="70">
  <si>
    <t xml:space="preserve">Barème général</t>
  </si>
  <si>
    <t xml:space="preserve">À remplir</t>
  </si>
  <si>
    <t xml:space="preserve">calcul auto</t>
  </si>
  <si>
    <t xml:space="preserve">Notes</t>
  </si>
  <si>
    <t xml:space="preserve">Ancienneté générale de service au 31/12 de l’année scolaire en cours</t>
  </si>
  <si>
    <r>
      <rPr>
        <sz val="8"/>
        <rFont val="Arial"/>
        <family val="2"/>
      </rPr>
      <t xml:space="preserve">À écrire en jours/360 + mois/12 + années (</t>
    </r>
    <r>
      <rPr>
        <sz val="8"/>
        <color rgb="FF0000FF"/>
        <rFont val="Arial"/>
        <family val="2"/>
      </rPr>
      <t xml:space="preserve">Info à retrouver sur Iprof</t>
    </r>
    <r>
      <rPr>
        <sz val="8"/>
        <rFont val="Arial"/>
        <family val="2"/>
      </rPr>
      <t xml:space="preserve">)</t>
    </r>
  </si>
  <si>
    <t xml:space="preserve">Ancienneté sur le même poste dans le département au 31/8 (à la fin de cette année scolaire)</t>
  </si>
  <si>
    <t xml:space="preserve">Moins de 3 ans</t>
  </si>
  <si>
    <t xml:space="preserve">Ancienneté sur un poste à difficulté de recrutement (annexe 5.4)</t>
  </si>
  <si>
    <t xml:space="preserve">3 ans sur même poste CLA ou POP au 31/08</t>
  </si>
  <si>
    <t xml:space="preserve">non</t>
  </si>
  <si>
    <r>
      <rPr>
        <sz val="10"/>
        <rFont val="Arial"/>
        <family val="2"/>
      </rPr>
      <t xml:space="preserve">5 ans à titre </t>
    </r>
    <r>
      <rPr>
        <b val="true"/>
        <sz val="10"/>
        <rFont val="Arial"/>
        <family val="2"/>
      </rPr>
      <t xml:space="preserve">définitif</t>
    </r>
    <r>
      <rPr>
        <sz val="10"/>
        <rFont val="Arial"/>
        <family val="2"/>
      </rPr>
      <t xml:space="preserve"> sur même poste ASH (Rased compris) au 31/8</t>
    </r>
  </si>
  <si>
    <t xml:space="preserve">Au moins à 50 %</t>
  </si>
  <si>
    <r>
      <rPr>
        <sz val="10"/>
        <rFont val="Arial"/>
        <family val="2"/>
      </rPr>
      <t xml:space="preserve">Minimum 1 an à titre </t>
    </r>
    <r>
      <rPr>
        <b val="true"/>
        <sz val="10"/>
        <rFont val="Arial"/>
        <family val="2"/>
      </rPr>
      <t xml:space="preserve">provisoire </t>
    </r>
    <r>
      <rPr>
        <sz val="10"/>
        <rFont val="Arial"/>
        <family val="2"/>
      </rPr>
      <t xml:space="preserve">sur poste ASH (Rased compris) au 31/8</t>
    </r>
  </si>
  <si>
    <t xml:space="preserve">À écrire en années pleines</t>
  </si>
  <si>
    <t xml:space="preserve">5 ans sur un même poste à au moins 50 % en REP/REP+ au 31/8</t>
  </si>
  <si>
    <t xml:space="preserve">Réintégration suite à un détachement</t>
  </si>
  <si>
    <t xml:space="preserve">Réintégration suite à un CLD ou un congé parental</t>
  </si>
  <si>
    <t xml:space="preserve">Vœu préférentiel </t>
  </si>
  <si>
    <t xml:space="preserve">+ 5 points par an sur le 1er vœu poste demandé</t>
  </si>
  <si>
    <t xml:space="preserve">Intérim ou faisant fonction de direction</t>
  </si>
  <si>
    <t xml:space="preserve">+ 600 pour le poste occupé, + 30 points sur tous les vœux de direction si le poste n’est pas vacant au mvt n-1 (si intérim)</t>
  </si>
  <si>
    <t xml:space="preserve">TOTAL général</t>
  </si>
  <si>
    <t xml:space="preserve">Priorités légales</t>
  </si>
  <si>
    <t xml:space="preserve">Rapprochement de conjoint ou autorité parentale conjointe</t>
  </si>
  <si>
    <t xml:space="preserve">+ 150 points + 50 points /enfant sur vœux comprenant la commune de travail du conjoint ou de résidence du parent séparé si poste à + de 40 km de cette commune</t>
  </si>
  <si>
    <t xml:space="preserve">RQTH/RQTH majorée</t>
  </si>
  <si>
    <t xml:space="preserve">RQTH majorée décidée par le médecin de prévention</t>
  </si>
  <si>
    <t xml:space="preserve">Mesure de carte scolaire</t>
  </si>
  <si>
    <t xml:space="preserve">TOTAL particulier</t>
  </si>
  <si>
    <t xml:space="preserve">Echelon instituteur</t>
  </si>
  <si>
    <t xml:space="preserve">Bonification</t>
  </si>
  <si>
    <t xml:space="preserve">Echelon PE</t>
  </si>
  <si>
    <t xml:space="preserve">Ancienneté sur poste</t>
  </si>
  <si>
    <t xml:space="preserve">REP/REP+</t>
  </si>
  <si>
    <t xml:space="preserve">RQTH</t>
  </si>
  <si>
    <t xml:space="preserve">Ancienneté Baugé/Saumur/Doué</t>
  </si>
  <si>
    <t xml:space="preserve">aucun</t>
  </si>
  <si>
    <t xml:space="preserve">Classe normale 2</t>
  </si>
  <si>
    <t xml:space="preserve">3 ans</t>
  </si>
  <si>
    <t xml:space="preserve">REP</t>
  </si>
  <si>
    <t xml:space="preserve">Classe normale 3</t>
  </si>
  <si>
    <t xml:space="preserve">4 ans</t>
  </si>
  <si>
    <t xml:space="preserve">REP+</t>
  </si>
  <si>
    <t xml:space="preserve">RQTH majoré</t>
  </si>
  <si>
    <t xml:space="preserve">Classe normale 4</t>
  </si>
  <si>
    <t xml:space="preserve">5 ans</t>
  </si>
  <si>
    <t xml:space="preserve">5 ans et plus</t>
  </si>
  <si>
    <t xml:space="preserve">Classe normale 5</t>
  </si>
  <si>
    <t xml:space="preserve">6 ans</t>
  </si>
  <si>
    <t xml:space="preserve">Classe normale 6</t>
  </si>
  <si>
    <t xml:space="preserve">Plus de 6 ans</t>
  </si>
  <si>
    <t xml:space="preserve">Classe normale 7</t>
  </si>
  <si>
    <t xml:space="preserve">Classe normale 8</t>
  </si>
  <si>
    <t xml:space="preserve">Classe normale 9</t>
  </si>
  <si>
    <t xml:space="preserve">Classe normale 10</t>
  </si>
  <si>
    <t xml:space="preserve">Classe normale 11</t>
  </si>
  <si>
    <t xml:space="preserve">Hors classe 1</t>
  </si>
  <si>
    <t xml:space="preserve">Hors classe 2</t>
  </si>
  <si>
    <t xml:space="preserve">Hors classe 3</t>
  </si>
  <si>
    <t xml:space="preserve">Plus de 5 ans</t>
  </si>
  <si>
    <t xml:space="preserve">Hors classe 4</t>
  </si>
  <si>
    <t xml:space="preserve">Hors classe 5</t>
  </si>
  <si>
    <t xml:space="preserve">Hors classe 6</t>
  </si>
  <si>
    <t xml:space="preserve">Hors classe 7</t>
  </si>
  <si>
    <t xml:space="preserve">Classe exceptionnelle 1</t>
  </si>
  <si>
    <t xml:space="preserve">Classe exceptionnelle 2</t>
  </si>
  <si>
    <t xml:space="preserve">Classe exceptionnelle 3</t>
  </si>
  <si>
    <t xml:space="preserve">Classe exceptionnelle 4</t>
  </si>
  <si>
    <t xml:space="preserve">Classe exceptionnelle spécial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</si>
</sst>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8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  <fill>
      <patternFill patternType="solid">
        <fgColor rgb="FFFF8000"/>
        <bgColor rgb="FFE7591C"/>
      </patternFill>
    </fill>
    <fill>
      <patternFill patternType="solid">
        <fgColor rgb="FFFFDBB6"/>
        <bgColor rgb="FFEEEEEE"/>
      </patternFill>
    </fill>
    <fill>
      <patternFill patternType="solid">
        <fgColor rgb="FFE7591C"/>
        <bgColor rgb="FFFF80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4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5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5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5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8000"/>
      <rgbColor rgb="FFE7591C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4035240</xdr:colOff>
      <xdr:row>0</xdr:row>
      <xdr:rowOff>0</xdr:rowOff>
    </xdr:from>
    <xdr:to>
      <xdr:col>0</xdr:col>
      <xdr:colOff>4287600</xdr:colOff>
      <xdr:row>0</xdr:row>
      <xdr:rowOff>252360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4035240" y="0"/>
          <a:ext cx="252360" cy="252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sconet.ac-nantes.fr/iprof/servletiprofe?numu=1777975382133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A12" activeCellId="0" sqref="A12"/>
    </sheetView>
  </sheetViews>
  <sheetFormatPr defaultColWidth="11.53515625" defaultRowHeight="19.85" zeroHeight="false" outlineLevelRow="0" outlineLevelCol="0"/>
  <cols>
    <col collapsed="false" customWidth="true" hidden="false" outlineLevel="0" max="1" min="1" style="1" width="61.2"/>
    <col collapsed="false" customWidth="true" hidden="false" outlineLevel="0" max="2" min="2" style="2" width="16.57"/>
    <col collapsed="false" customWidth="true" hidden="false" outlineLevel="0" max="3" min="3" style="2" width="23.99"/>
    <col collapsed="false" customWidth="false" hidden="false" outlineLevel="0" max="4" min="4" style="1" width="11.53"/>
    <col collapsed="false" customWidth="true" hidden="false" outlineLevel="0" max="5" min="5" style="3" width="57.6"/>
    <col collapsed="false" customWidth="false" hidden="false" outlineLevel="0" max="16384" min="6" style="1" width="11.53"/>
  </cols>
  <sheetData>
    <row r="1" s="7" customFormat="true" ht="19.85" hidden="false" customHeight="true" outlineLevel="0" collapsed="false">
      <c r="A1" s="4" t="s">
        <v>0</v>
      </c>
      <c r="B1" s="5" t="s">
        <v>1</v>
      </c>
      <c r="C1" s="6" t="s">
        <v>2</v>
      </c>
      <c r="E1" s="8" t="s">
        <v>3</v>
      </c>
    </row>
    <row r="2" customFormat="false" ht="6.8" hidden="false" customHeight="true" outlineLevel="0" collapsed="false">
      <c r="A2" s="9"/>
      <c r="B2" s="9"/>
      <c r="C2" s="9"/>
    </row>
    <row r="3" customFormat="false" ht="19.85" hidden="false" customHeight="true" outlineLevel="0" collapsed="false">
      <c r="A3" s="10" t="s">
        <v>4</v>
      </c>
      <c r="B3" s="11" t="e">
        <f aca="false">j/360+m/12+a</f>
        <v>#NAME?</v>
      </c>
      <c r="C3" s="12" t="e">
        <f aca="false">5*B3</f>
        <v>#NAME?</v>
      </c>
      <c r="E3" s="3" t="s">
        <v>5</v>
      </c>
    </row>
    <row r="4" customFormat="false" ht="26.1" hidden="false" customHeight="true" outlineLevel="0" collapsed="false">
      <c r="A4" s="10" t="s">
        <v>6</v>
      </c>
      <c r="B4" s="13" t="s">
        <v>7</v>
      </c>
      <c r="C4" s="12" t="n">
        <f aca="false">VLOOKUP(B4,Feuille2!H3:I8,2,1)</f>
        <v>0</v>
      </c>
    </row>
    <row r="5" customFormat="false" ht="26.1" hidden="false" customHeight="true" outlineLevel="0" collapsed="false">
      <c r="A5" s="10" t="s">
        <v>8</v>
      </c>
      <c r="B5" s="13" t="s">
        <v>7</v>
      </c>
      <c r="C5" s="12" t="n">
        <f aca="false">VLOOKUP(B5,Feuille2!H12:I169,2,1)</f>
        <v>0</v>
      </c>
    </row>
    <row r="6" customFormat="false" ht="19.85" hidden="false" customHeight="true" outlineLevel="0" collapsed="false">
      <c r="A6" s="10" t="s">
        <v>9</v>
      </c>
      <c r="B6" s="13" t="s">
        <v>10</v>
      </c>
      <c r="C6" s="12" t="n">
        <f aca="false">IF(B6="oui",27,0)</f>
        <v>0</v>
      </c>
    </row>
    <row r="7" customFormat="false" ht="19.85" hidden="false" customHeight="true" outlineLevel="0" collapsed="false">
      <c r="A7" s="10" t="s">
        <v>11</v>
      </c>
      <c r="B7" s="13" t="s">
        <v>10</v>
      </c>
      <c r="C7" s="12" t="n">
        <f aca="false">IF(B7="oui",90,0)</f>
        <v>0</v>
      </c>
      <c r="E7" s="3" t="s">
        <v>12</v>
      </c>
    </row>
    <row r="8" customFormat="false" ht="19.85" hidden="false" customHeight="true" outlineLevel="0" collapsed="false">
      <c r="A8" s="10" t="s">
        <v>13</v>
      </c>
      <c r="B8" s="11" t="n">
        <v>0</v>
      </c>
      <c r="C8" s="12" t="n">
        <f aca="false">IF(B8&lt;5,B8*15,75)</f>
        <v>0</v>
      </c>
      <c r="E8" s="3" t="s">
        <v>14</v>
      </c>
    </row>
    <row r="9" customFormat="false" ht="19.85" hidden="false" customHeight="true" outlineLevel="0" collapsed="false">
      <c r="A9" s="10" t="s">
        <v>15</v>
      </c>
      <c r="B9" s="13" t="s">
        <v>10</v>
      </c>
      <c r="C9" s="12" t="n">
        <f aca="false">VLOOKUP(B9,Feuille2!K3:L5,2,0)</f>
        <v>0</v>
      </c>
    </row>
    <row r="10" customFormat="false" ht="19.85" hidden="false" customHeight="true" outlineLevel="0" collapsed="false">
      <c r="A10" s="10" t="s">
        <v>16</v>
      </c>
      <c r="B10" s="13" t="s">
        <v>10</v>
      </c>
      <c r="C10" s="12" t="n">
        <f aca="false">IF(B10="oui",450,0)</f>
        <v>0</v>
      </c>
    </row>
    <row r="11" customFormat="false" ht="19.85" hidden="false" customHeight="true" outlineLevel="0" collapsed="false">
      <c r="A11" s="10" t="s">
        <v>17</v>
      </c>
      <c r="B11" s="13" t="s">
        <v>10</v>
      </c>
      <c r="C11" s="12" t="n">
        <f aca="false">IF(B11="oui",600,0)</f>
        <v>0</v>
      </c>
    </row>
    <row r="12" customFormat="false" ht="19.85" hidden="false" customHeight="true" outlineLevel="0" collapsed="false">
      <c r="A12" s="10" t="s">
        <v>18</v>
      </c>
      <c r="B12" s="11" t="n">
        <v>0</v>
      </c>
      <c r="C12" s="12" t="n">
        <f aca="false">B12</f>
        <v>0</v>
      </c>
      <c r="E12" s="3" t="s">
        <v>19</v>
      </c>
    </row>
    <row r="13" customFormat="false" ht="19.85" hidden="false" customHeight="true" outlineLevel="0" collapsed="false">
      <c r="A13" s="10" t="s">
        <v>20</v>
      </c>
      <c r="B13" s="11" t="n">
        <v>0</v>
      </c>
      <c r="C13" s="12" t="n">
        <f aca="false">B13</f>
        <v>0</v>
      </c>
      <c r="E13" s="3" t="s">
        <v>21</v>
      </c>
    </row>
    <row r="14" customFormat="false" ht="6.8" hidden="false" customHeight="true" outlineLevel="0" collapsed="false">
      <c r="A14" s="9"/>
      <c r="B14" s="9"/>
      <c r="C14" s="9"/>
    </row>
    <row r="15" s="16" customFormat="true" ht="19.85" hidden="false" customHeight="true" outlineLevel="0" collapsed="false">
      <c r="A15" s="14" t="s">
        <v>22</v>
      </c>
      <c r="B15" s="14"/>
      <c r="C15" s="15" t="e">
        <f aca="false">SUM(C3:C13)</f>
        <v>#NAME?</v>
      </c>
      <c r="E15" s="17"/>
    </row>
    <row r="16" customFormat="false" ht="6.8" hidden="false" customHeight="true" outlineLevel="0" collapsed="false">
      <c r="A16" s="9"/>
      <c r="B16" s="9"/>
      <c r="C16" s="9"/>
    </row>
    <row r="17" s="7" customFormat="true" ht="19.85" hidden="false" customHeight="true" outlineLevel="0" collapsed="false">
      <c r="A17" s="18" t="s">
        <v>23</v>
      </c>
      <c r="B17" s="6"/>
      <c r="C17" s="19"/>
      <c r="E17" s="20"/>
    </row>
    <row r="18" customFormat="false" ht="19.85" hidden="false" customHeight="true" outlineLevel="0" collapsed="false">
      <c r="A18" s="10" t="s">
        <v>24</v>
      </c>
      <c r="B18" s="11" t="n">
        <v>0</v>
      </c>
      <c r="C18" s="12" t="n">
        <f aca="false">B18</f>
        <v>0</v>
      </c>
      <c r="E18" s="3" t="s">
        <v>25</v>
      </c>
    </row>
    <row r="19" customFormat="false" ht="19.85" hidden="false" customHeight="true" outlineLevel="0" collapsed="false">
      <c r="A19" s="10" t="s">
        <v>26</v>
      </c>
      <c r="B19" s="13" t="s">
        <v>10</v>
      </c>
      <c r="C19" s="12" t="n">
        <f aca="false">VLOOKUP(B19,Feuille2!N3:O5,2,0)</f>
        <v>0</v>
      </c>
      <c r="E19" s="3" t="s">
        <v>27</v>
      </c>
    </row>
    <row r="20" customFormat="false" ht="19.85" hidden="false" customHeight="true" outlineLevel="0" collapsed="false">
      <c r="A20" s="10" t="s">
        <v>28</v>
      </c>
      <c r="B20" s="13" t="s">
        <v>10</v>
      </c>
      <c r="C20" s="12" t="n">
        <f aca="false">IF(B20="oui",600,0)</f>
        <v>0</v>
      </c>
    </row>
    <row r="21" s="1" customFormat="true" ht="6.8" hidden="false" customHeight="true" outlineLevel="0" collapsed="false">
      <c r="E21" s="3"/>
    </row>
    <row r="22" s="16" customFormat="true" ht="19.85" hidden="false" customHeight="true" outlineLevel="0" collapsed="false">
      <c r="A22" s="21" t="s">
        <v>29</v>
      </c>
      <c r="B22" s="15"/>
      <c r="C22" s="15" t="e">
        <f aca="false">SUM(C15,C18:C20)</f>
        <v>#NAME?</v>
      </c>
      <c r="E22" s="17"/>
    </row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">
    <mergeCell ref="A2:C2"/>
    <mergeCell ref="A14:C14"/>
    <mergeCell ref="A15:B15"/>
    <mergeCell ref="A16:C16"/>
  </mergeCells>
  <dataValidations count="5">
    <dataValidation allowBlank="true" errorStyle="stop" operator="equal" showDropDown="false" showErrorMessage="true" showInputMessage="false" sqref="B4" type="list">
      <formula1>Feuille2!$H$3:$H$8</formula1>
      <formula2>0</formula2>
    </dataValidation>
    <dataValidation allowBlank="true" errorStyle="stop" operator="equal" showDropDown="false" showErrorMessage="true" showInputMessage="false" sqref="B6:B7 B10:B11 B20" type="list">
      <formula1>"oui,non"</formula1>
      <formula2>0</formula2>
    </dataValidation>
    <dataValidation allowBlank="true" errorStyle="stop" operator="equal" showDropDown="false" showErrorMessage="true" showInputMessage="false" sqref="B9" type="list">
      <formula1>Feuille2!$K$3:$K$5</formula1>
      <formula2>0</formula2>
    </dataValidation>
    <dataValidation allowBlank="true" errorStyle="stop" operator="equal" showDropDown="false" showErrorMessage="true" showInputMessage="false" sqref="B19" type="list">
      <formula1>Feuille2!$N$3:$N$5</formula1>
      <formula2>0</formula2>
    </dataValidation>
    <dataValidation allowBlank="true" errorStyle="stop" operator="equal" showDropDown="false" showErrorMessage="true" showInputMessage="false" sqref="B5" type="list">
      <formula1>Feuille2!$H$12:$H$16</formula1>
      <formula2>0</formula2>
    </dataValidation>
  </dataValidations>
  <hyperlinks>
    <hyperlink ref="E3" r:id="rId1" display="Info à retrouver sur Iprof"/>
  </hyperlink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R25"/>
  <sheetViews>
    <sheetView showFormulas="false" showGridLines="true" showRowColHeaders="true" showZeros="true" rightToLeft="false" tabSelected="false" showOutlineSymbols="true" defaultGridColor="true" view="normal" topLeftCell="F1" colorId="64" zoomScale="120" zoomScaleNormal="120" zoomScalePageLayoutView="100" workbookViewId="0">
      <selection pane="topLeft" activeCell="I17" activeCellId="0" sqref="I17"/>
    </sheetView>
  </sheetViews>
  <sheetFormatPr defaultColWidth="11.53515625" defaultRowHeight="12.8" zeroHeight="false" outlineLevelRow="0" outlineLevelCol="0"/>
  <cols>
    <col collapsed="false" customWidth="true" hidden="false" outlineLevel="0" max="2" min="2" style="22" width="16.24"/>
    <col collapsed="false" customWidth="true" hidden="false" outlineLevel="0" max="5" min="5" style="22" width="27.23"/>
  </cols>
  <sheetData>
    <row r="2" customFormat="false" ht="28.35" hidden="false" customHeight="false" outlineLevel="0" collapsed="false">
      <c r="B2" s="23" t="s">
        <v>30</v>
      </c>
      <c r="C2" s="23" t="s">
        <v>31</v>
      </c>
      <c r="E2" s="23" t="s">
        <v>32</v>
      </c>
      <c r="F2" s="23" t="s">
        <v>31</v>
      </c>
      <c r="H2" s="23" t="s">
        <v>33</v>
      </c>
      <c r="I2" s="23" t="s">
        <v>31</v>
      </c>
      <c r="K2" s="23" t="s">
        <v>34</v>
      </c>
      <c r="L2" s="23" t="s">
        <v>31</v>
      </c>
      <c r="N2" s="23" t="s">
        <v>35</v>
      </c>
      <c r="O2" s="23" t="s">
        <v>31</v>
      </c>
      <c r="Q2" s="24" t="s">
        <v>36</v>
      </c>
      <c r="R2" s="23" t="s">
        <v>31</v>
      </c>
    </row>
    <row r="3" customFormat="false" ht="12.8" hidden="false" customHeight="false" outlineLevel="0" collapsed="false">
      <c r="B3" s="25" t="s">
        <v>37</v>
      </c>
      <c r="C3" s="25" t="n">
        <v>0</v>
      </c>
      <c r="E3" s="25" t="s">
        <v>37</v>
      </c>
      <c r="F3" s="25" t="n">
        <v>0</v>
      </c>
      <c r="H3" s="22" t="s">
        <v>7</v>
      </c>
      <c r="I3" s="22" t="n">
        <v>0</v>
      </c>
      <c r="K3" s="22" t="s">
        <v>10</v>
      </c>
      <c r="L3" s="22" t="n">
        <v>0</v>
      </c>
      <c r="N3" s="22" t="s">
        <v>10</v>
      </c>
      <c r="O3" s="22" t="n">
        <v>0</v>
      </c>
      <c r="Q3" s="22" t="s">
        <v>7</v>
      </c>
      <c r="R3" s="22" t="n">
        <v>0</v>
      </c>
    </row>
    <row r="4" customFormat="false" ht="12.8" hidden="false" customHeight="false" outlineLevel="0" collapsed="false">
      <c r="B4" s="22" t="n">
        <v>1</v>
      </c>
      <c r="C4" s="22" t="n">
        <v>18</v>
      </c>
      <c r="E4" s="22" t="s">
        <v>38</v>
      </c>
      <c r="F4" s="22" t="n">
        <v>22</v>
      </c>
      <c r="H4" s="22" t="s">
        <v>39</v>
      </c>
      <c r="I4" s="22" t="n">
        <v>6</v>
      </c>
      <c r="K4" s="22" t="s">
        <v>40</v>
      </c>
      <c r="L4" s="22" t="n">
        <v>45</v>
      </c>
      <c r="N4" s="22" t="s">
        <v>35</v>
      </c>
      <c r="O4" s="22" t="n">
        <v>100</v>
      </c>
      <c r="Q4" s="22" t="s">
        <v>39</v>
      </c>
      <c r="R4" s="22" t="n">
        <v>90</v>
      </c>
    </row>
    <row r="5" customFormat="false" ht="12.8" hidden="false" customHeight="false" outlineLevel="0" collapsed="false">
      <c r="B5" s="22" t="n">
        <v>2</v>
      </c>
      <c r="C5" s="22" t="n">
        <v>18</v>
      </c>
      <c r="E5" s="22" t="s">
        <v>41</v>
      </c>
      <c r="F5" s="22" t="n">
        <v>22</v>
      </c>
      <c r="H5" s="22" t="s">
        <v>42</v>
      </c>
      <c r="I5" s="22" t="n">
        <v>8</v>
      </c>
      <c r="K5" s="22" t="s">
        <v>43</v>
      </c>
      <c r="L5" s="22" t="n">
        <v>90</v>
      </c>
      <c r="N5" s="22" t="s">
        <v>44</v>
      </c>
      <c r="O5" s="22" t="n">
        <v>800</v>
      </c>
      <c r="Q5" s="22" t="s">
        <v>42</v>
      </c>
      <c r="R5" s="22" t="n">
        <v>120</v>
      </c>
    </row>
    <row r="6" customFormat="false" ht="12.8" hidden="false" customHeight="false" outlineLevel="0" collapsed="false">
      <c r="B6" s="22" t="n">
        <v>3</v>
      </c>
      <c r="C6" s="22" t="n">
        <v>22</v>
      </c>
      <c r="E6" s="22" t="s">
        <v>45</v>
      </c>
      <c r="F6" s="22" t="n">
        <v>26</v>
      </c>
      <c r="H6" s="22" t="s">
        <v>46</v>
      </c>
      <c r="I6" s="22" t="n">
        <v>20</v>
      </c>
      <c r="Q6" s="22" t="s">
        <v>47</v>
      </c>
      <c r="R6" s="22" t="n">
        <v>150</v>
      </c>
    </row>
    <row r="7" customFormat="false" ht="12.8" hidden="false" customHeight="false" outlineLevel="0" collapsed="false">
      <c r="B7" s="22" t="n">
        <v>4</v>
      </c>
      <c r="C7" s="22" t="n">
        <v>22</v>
      </c>
      <c r="E7" s="22" t="s">
        <v>48</v>
      </c>
      <c r="F7" s="22" t="n">
        <v>29</v>
      </c>
      <c r="H7" s="22" t="s">
        <v>49</v>
      </c>
      <c r="I7" s="22" t="n">
        <v>22</v>
      </c>
    </row>
    <row r="8" customFormat="false" ht="12.8" hidden="false" customHeight="false" outlineLevel="0" collapsed="false">
      <c r="B8" s="22" t="n">
        <v>5</v>
      </c>
      <c r="C8" s="22" t="n">
        <v>26</v>
      </c>
      <c r="E8" s="22" t="s">
        <v>50</v>
      </c>
      <c r="F8" s="22" t="n">
        <v>33</v>
      </c>
      <c r="H8" s="22" t="s">
        <v>51</v>
      </c>
      <c r="I8" s="22" t="n">
        <v>24</v>
      </c>
    </row>
    <row r="9" customFormat="false" ht="12.8" hidden="false" customHeight="false" outlineLevel="0" collapsed="false">
      <c r="B9" s="22" t="n">
        <v>6</v>
      </c>
      <c r="C9" s="22" t="n">
        <v>29</v>
      </c>
      <c r="E9" s="22" t="s">
        <v>52</v>
      </c>
      <c r="F9" s="22" t="n">
        <v>36</v>
      </c>
    </row>
    <row r="10" customFormat="false" ht="12.8" hidden="false" customHeight="false" outlineLevel="0" collapsed="false">
      <c r="B10" s="22" t="n">
        <v>7</v>
      </c>
      <c r="C10" s="22" t="n">
        <v>31</v>
      </c>
      <c r="E10" s="22" t="s">
        <v>53</v>
      </c>
      <c r="F10" s="22" t="n">
        <v>39</v>
      </c>
    </row>
    <row r="11" customFormat="false" ht="12.8" hidden="false" customHeight="false" outlineLevel="0" collapsed="false">
      <c r="B11" s="22" t="n">
        <v>8</v>
      </c>
      <c r="C11" s="22" t="n">
        <v>33</v>
      </c>
      <c r="E11" s="22" t="s">
        <v>54</v>
      </c>
      <c r="F11" s="22" t="n">
        <v>39</v>
      </c>
      <c r="H11" s="23" t="s">
        <v>33</v>
      </c>
      <c r="I11" s="23" t="s">
        <v>31</v>
      </c>
    </row>
    <row r="12" customFormat="false" ht="12.8" hidden="false" customHeight="false" outlineLevel="0" collapsed="false">
      <c r="B12" s="22" t="n">
        <v>9</v>
      </c>
      <c r="C12" s="22" t="n">
        <v>33</v>
      </c>
      <c r="E12" s="22" t="s">
        <v>55</v>
      </c>
      <c r="F12" s="22" t="n">
        <v>39</v>
      </c>
      <c r="H12" s="22" t="s">
        <v>7</v>
      </c>
      <c r="I12" s="22" t="n">
        <v>0</v>
      </c>
    </row>
    <row r="13" customFormat="false" ht="12.8" hidden="false" customHeight="false" outlineLevel="0" collapsed="false">
      <c r="B13" s="22" t="n">
        <v>10</v>
      </c>
      <c r="C13" s="22" t="n">
        <v>36</v>
      </c>
      <c r="E13" s="22" t="s">
        <v>56</v>
      </c>
      <c r="F13" s="22" t="n">
        <v>42</v>
      </c>
      <c r="H13" s="22" t="s">
        <v>39</v>
      </c>
      <c r="I13" s="22" t="n">
        <v>90</v>
      </c>
    </row>
    <row r="14" customFormat="false" ht="12.8" hidden="false" customHeight="false" outlineLevel="0" collapsed="false">
      <c r="B14" s="22" t="n">
        <v>11</v>
      </c>
      <c r="C14" s="22" t="n">
        <v>39</v>
      </c>
      <c r="E14" s="22" t="s">
        <v>57</v>
      </c>
      <c r="F14" s="22" t="n">
        <v>39</v>
      </c>
      <c r="H14" s="22" t="s">
        <v>42</v>
      </c>
      <c r="I14" s="22" t="n">
        <v>120</v>
      </c>
    </row>
    <row r="15" customFormat="false" ht="12.8" hidden="false" customHeight="false" outlineLevel="0" collapsed="false">
      <c r="E15" s="22" t="s">
        <v>58</v>
      </c>
      <c r="F15" s="22" t="n">
        <v>39</v>
      </c>
      <c r="H15" s="22" t="s">
        <v>46</v>
      </c>
      <c r="I15" s="22" t="n">
        <v>150</v>
      </c>
    </row>
    <row r="16" customFormat="false" ht="12.8" hidden="false" customHeight="false" outlineLevel="0" collapsed="false">
      <c r="E16" s="22" t="s">
        <v>59</v>
      </c>
      <c r="F16" s="22" t="n">
        <v>39</v>
      </c>
      <c r="H16" s="22" t="s">
        <v>60</v>
      </c>
      <c r="I16" s="22" t="n">
        <v>150</v>
      </c>
    </row>
    <row r="17" customFormat="false" ht="12.8" hidden="false" customHeight="false" outlineLevel="0" collapsed="false">
      <c r="E17" s="22" t="s">
        <v>61</v>
      </c>
      <c r="F17" s="22" t="n">
        <v>42</v>
      </c>
      <c r="H17" s="22"/>
      <c r="I17" s="22"/>
    </row>
    <row r="18" customFormat="false" ht="12.8" hidden="false" customHeight="false" outlineLevel="0" collapsed="false">
      <c r="E18" s="22" t="s">
        <v>62</v>
      </c>
      <c r="F18" s="22" t="n">
        <v>45</v>
      </c>
      <c r="H18" s="23"/>
      <c r="I18" s="23"/>
    </row>
    <row r="19" customFormat="false" ht="12.8" hidden="false" customHeight="false" outlineLevel="0" collapsed="false">
      <c r="E19" s="22" t="s">
        <v>63</v>
      </c>
      <c r="F19" s="22" t="n">
        <v>48</v>
      </c>
    </row>
    <row r="20" customFormat="false" ht="12.8" hidden="false" customHeight="false" outlineLevel="0" collapsed="false">
      <c r="E20" s="22" t="s">
        <v>64</v>
      </c>
      <c r="F20" s="22" t="n">
        <v>48</v>
      </c>
    </row>
    <row r="21" customFormat="false" ht="12.8" hidden="false" customHeight="false" outlineLevel="0" collapsed="false">
      <c r="E21" s="22" t="s">
        <v>65</v>
      </c>
      <c r="F21" s="22" t="n">
        <v>39</v>
      </c>
    </row>
    <row r="22" customFormat="false" ht="12.8" hidden="false" customHeight="false" outlineLevel="0" collapsed="false">
      <c r="E22" s="22" t="s">
        <v>66</v>
      </c>
      <c r="F22" s="22" t="n">
        <v>42</v>
      </c>
    </row>
    <row r="23" customFormat="false" ht="12.8" hidden="false" customHeight="false" outlineLevel="0" collapsed="false">
      <c r="E23" s="22" t="s">
        <v>67</v>
      </c>
      <c r="F23" s="22" t="n">
        <v>45</v>
      </c>
    </row>
    <row r="24" customFormat="false" ht="12.8" hidden="false" customHeight="false" outlineLevel="0" collapsed="false">
      <c r="E24" s="22" t="s">
        <v>68</v>
      </c>
      <c r="F24" s="22" t="n">
        <v>48</v>
      </c>
    </row>
    <row r="25" customFormat="false" ht="12.8" hidden="false" customHeight="false" outlineLevel="0" collapsed="false">
      <c r="E25" s="22" t="s">
        <v>69</v>
      </c>
      <c r="F25" s="22" t="n">
        <v>53</v>
      </c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2024-04-04T10:24:59Z</dcterms:created>
  <dc:creator/>
  <dc:description/>
  <dc:language>fr-FR</dc:language>
  <cp:lastModifiedBy/>
  <dcterms:modified xsi:type="dcterms:W3CDTF">2026-05-06T13:40:50Z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